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p\Desktop\1er. Trim. 26 CONAC\"/>
    </mc:Choice>
  </mc:AlternateContent>
  <xr:revisionPtr revIDLastSave="0" documentId="13_ncr:1_{94A3CDEB-3FC2-4F1C-9D28-B163A93387CF}" xr6:coauthVersionLast="47" xr6:coauthVersionMax="47" xr10:uidLastSave="{00000000-0000-0000-0000-000000000000}"/>
  <bookViews>
    <workbookView xWindow="-120" yWindow="-120" windowWidth="29040" windowHeight="15720" firstSheet="1" activeTab="7" xr2:uid="{00000000-000D-0000-FFFF-FFFF00000000}"/>
  </bookViews>
  <sheets>
    <sheet name="E.S.FINANCIERA" sheetId="1" r:id="rId1"/>
    <sheet name="E.ACTIVIDADES" sheetId="2" r:id="rId2"/>
    <sheet name="EDO. VARIACIONES" sheetId="3" r:id="rId3"/>
    <sheet name="E.CAMBIOS S.FINANCIERA" sheetId="4" r:id="rId4"/>
    <sheet name="FLUJO EFECTIVO" sheetId="5" r:id="rId5"/>
    <sheet name="Pasivos Cont." sheetId="8" r:id="rId6"/>
    <sheet name="ANALITICO ACTIVO" sheetId="6" r:id="rId7"/>
    <sheet name="IC-7" sheetId="7" r:id="rId8"/>
  </sheets>
  <definedNames>
    <definedName name="_xlnm.Print_Area" localSheetId="0">'E.S.FINANCIERA'!$A$1:$L$78</definedName>
    <definedName name="_xlnm.Print_Area" localSheetId="2">'EDO. VARIACIONES'!$B$1:$J$60</definedName>
    <definedName name="_xlnm.Print_Titles" localSheetId="1">E.ACTIVIDADES!$1:$8</definedName>
    <definedName name="_xlnm.Print_Titles" localSheetId="4">'FLUJO EFECTIVO'!$1:$8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7" l="1"/>
  <c r="I15" i="7"/>
  <c r="C24" i="7"/>
  <c r="D24" i="7"/>
  <c r="F24" i="7"/>
  <c r="I24" i="7"/>
  <c r="I29" i="7"/>
  <c r="C38" i="7"/>
  <c r="F38" i="7"/>
  <c r="I38" i="7"/>
  <c r="C39" i="7"/>
  <c r="D39" i="7"/>
  <c r="F39" i="7"/>
  <c r="I39" i="7"/>
  <c r="E11" i="6" l="1"/>
  <c r="F11" i="6"/>
  <c r="G11" i="6"/>
  <c r="H13" i="6"/>
  <c r="I13" i="6"/>
  <c r="H14" i="6"/>
  <c r="I14" i="6" s="1"/>
  <c r="H15" i="6"/>
  <c r="H11" i="6" s="1"/>
  <c r="H16" i="6"/>
  <c r="I16" i="6" s="1"/>
  <c r="H17" i="6"/>
  <c r="I17" i="6" s="1"/>
  <c r="H18" i="6"/>
  <c r="I18" i="6" s="1"/>
  <c r="H19" i="6"/>
  <c r="I19" i="6"/>
  <c r="E21" i="6"/>
  <c r="F21" i="6"/>
  <c r="G21" i="6"/>
  <c r="H23" i="6"/>
  <c r="H21" i="6" s="1"/>
  <c r="I23" i="6"/>
  <c r="H24" i="6"/>
  <c r="I24" i="6" s="1"/>
  <c r="H25" i="6"/>
  <c r="I25" i="6" s="1"/>
  <c r="H26" i="6"/>
  <c r="I26" i="6" s="1"/>
  <c r="H27" i="6"/>
  <c r="I27" i="6"/>
  <c r="H28" i="6"/>
  <c r="I28" i="6"/>
  <c r="H29" i="6"/>
  <c r="I29" i="6" s="1"/>
  <c r="H30" i="6"/>
  <c r="I30" i="6"/>
  <c r="H31" i="6"/>
  <c r="I31" i="6"/>
  <c r="E33" i="6"/>
  <c r="F33" i="6"/>
  <c r="G33" i="6"/>
  <c r="H33" i="6" l="1"/>
  <c r="I21" i="6"/>
  <c r="I15" i="6"/>
  <c r="I11" i="6" s="1"/>
  <c r="I33" i="6" s="1"/>
  <c r="G11" i="5"/>
  <c r="H11" i="5"/>
  <c r="G23" i="5"/>
  <c r="H23" i="5"/>
  <c r="G40" i="5"/>
  <c r="H40" i="5"/>
  <c r="G43" i="5"/>
  <c r="H43" i="5"/>
  <c r="G48" i="5"/>
  <c r="H48" i="5"/>
  <c r="G52" i="5"/>
  <c r="H52" i="5"/>
  <c r="G56" i="5"/>
  <c r="G55" i="5" s="1"/>
  <c r="H56" i="5"/>
  <c r="H55" i="5" s="1"/>
  <c r="G63" i="5"/>
  <c r="G62" i="5" s="1"/>
  <c r="H63" i="5"/>
  <c r="H62" i="5" s="1"/>
  <c r="H69" i="5" l="1"/>
  <c r="G69" i="5"/>
  <c r="H71" i="5"/>
  <c r="H75" i="5" s="1"/>
  <c r="G71" i="5"/>
  <c r="G75" i="5" s="1"/>
  <c r="D11" i="4"/>
  <c r="D9" i="4" s="1"/>
  <c r="E11" i="4"/>
  <c r="E9" i="4" s="1"/>
  <c r="I11" i="4"/>
  <c r="I9" i="4" s="1"/>
  <c r="J11" i="4"/>
  <c r="J9" i="4" s="1"/>
  <c r="D22" i="4"/>
  <c r="E22" i="4"/>
  <c r="I23" i="4"/>
  <c r="J23" i="4"/>
  <c r="I35" i="4"/>
  <c r="I33" i="4" s="1"/>
  <c r="J35" i="4"/>
  <c r="J33" i="4" s="1"/>
  <c r="I41" i="4"/>
  <c r="J41" i="4"/>
  <c r="I50" i="4"/>
  <c r="J50" i="4"/>
  <c r="E14" i="3" l="1"/>
  <c r="I14" i="3" s="1"/>
  <c r="I15" i="3"/>
  <c r="I16" i="3"/>
  <c r="I17" i="3"/>
  <c r="F19" i="3"/>
  <c r="F30" i="3" s="1"/>
  <c r="F48" i="3" s="1"/>
  <c r="G19" i="3"/>
  <c r="G30" i="3" s="1"/>
  <c r="G48" i="3" s="1"/>
  <c r="I19" i="3"/>
  <c r="I20" i="3"/>
  <c r="I21" i="3"/>
  <c r="I22" i="3"/>
  <c r="I23" i="3"/>
  <c r="I24" i="3"/>
  <c r="H26" i="3"/>
  <c r="H30" i="3" s="1"/>
  <c r="H48" i="3" s="1"/>
  <c r="I26" i="3"/>
  <c r="E30" i="3"/>
  <c r="I30" i="3" s="1"/>
  <c r="E32" i="3"/>
  <c r="G32" i="3"/>
  <c r="I32" i="3"/>
  <c r="I33" i="3"/>
  <c r="I34" i="3"/>
  <c r="I35" i="3"/>
  <c r="F37" i="3"/>
  <c r="G37" i="3"/>
  <c r="I37" i="3"/>
  <c r="I38" i="3"/>
  <c r="I39" i="3"/>
  <c r="I40" i="3"/>
  <c r="I41" i="3"/>
  <c r="I42" i="3"/>
  <c r="H44" i="3"/>
  <c r="E48" i="3" l="1"/>
  <c r="I48" i="3" s="1"/>
  <c r="E10" i="2"/>
  <c r="E31" i="2" s="1"/>
  <c r="E74" i="2" s="1"/>
  <c r="F10" i="2"/>
  <c r="F31" i="2" s="1"/>
  <c r="F74" i="2" s="1"/>
  <c r="E19" i="2"/>
  <c r="F19" i="2"/>
  <c r="E24" i="2"/>
  <c r="F24" i="2"/>
  <c r="E35" i="2"/>
  <c r="F35" i="2"/>
  <c r="E40" i="2"/>
  <c r="F40" i="2"/>
  <c r="E51" i="2"/>
  <c r="F51" i="2"/>
  <c r="E56" i="2"/>
  <c r="F56" i="2"/>
  <c r="E64" i="2"/>
  <c r="F64" i="2"/>
  <c r="E69" i="2"/>
  <c r="F69" i="2"/>
  <c r="E72" i="2"/>
  <c r="F72" i="2"/>
  <c r="K35" i="1" l="1"/>
  <c r="J35" i="1"/>
  <c r="K23" i="1"/>
  <c r="K41" i="1"/>
  <c r="J41" i="1"/>
  <c r="K37" i="1" l="1"/>
  <c r="K55" i="1"/>
  <c r="J55" i="1"/>
  <c r="J47" i="1"/>
  <c r="K47" i="1"/>
  <c r="K60" i="1" s="1"/>
  <c r="F41" i="1"/>
  <c r="E41" i="1"/>
  <c r="J23" i="1"/>
  <c r="J37" i="1" s="1"/>
  <c r="F22" i="1"/>
  <c r="E22" i="1"/>
  <c r="J60" i="1" l="1"/>
  <c r="E43" i="1"/>
  <c r="F43" i="1"/>
  <c r="K62" i="1" l="1"/>
  <c r="J62" i="1"/>
</calcChain>
</file>

<file path=xl/sharedStrings.xml><?xml version="1.0" encoding="utf-8"?>
<sst xmlns="http://schemas.openxmlformats.org/spreadsheetml/2006/main" count="416" uniqueCount="251">
  <si>
    <t>Estado de Situación Financiera</t>
  </si>
  <si>
    <t>Formato IC-1</t>
  </si>
  <si>
    <t>(Pesos)</t>
  </si>
  <si>
    <t>Ente Público:</t>
  </si>
  <si>
    <t>PODER EJECUTIVO DEL ESTADO DE GUERRERO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</si>
  <si>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</si>
  <si>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</si>
  <si>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</si>
  <si>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</si>
  <si>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</si>
  <si>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</si>
  <si>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</si>
  <si>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</si>
  <si>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</si>
  <si>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</si>
  <si>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</si>
  <si>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</si>
  <si>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</si>
  <si>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</si>
  <si>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</si>
  <si>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</si>
  <si>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</si>
  <si>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</si>
  <si>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</si>
  <si>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</si>
  <si>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</si>
  <si>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</si>
  <si>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</si>
  <si>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</si>
  <si>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</si>
  <si>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</si>
  <si>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</si>
  <si>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</si>
  <si>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</si>
  <si>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</si>
  <si>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Inmuebles, Infraestructura y Construcciones en Proceso</t>
  </si>
  <si>
    <t>Pasivos Diferidos a Largo Plazo</t>
  </si>
  <si>
    <t>Fondos y Bienes de Terceros en Garantía y/o en Administración a Largo Plazo</t>
  </si>
  <si>
    <t>Bienes Muebles</t>
  </si>
  <si>
    <t>Activos Intangibles</t>
  </si>
  <si>
    <t>Provisiones a Largo Plazo</t>
  </si>
  <si>
    <t>Depreciación, Deterioro y Amortización Acumulada de Bienes</t>
  </si>
  <si>
    <t>Total de Pasivos No Circulantes</t>
  </si>
  <si>
    <t>Activos Diferidos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</si>
  <si>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</si>
  <si>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</si>
  <si>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</si>
  <si>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</si>
  <si>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 Activos  No Circulantes</t>
  </si>
  <si>
    <t>Hacienda Pública/Patrimonio Contribuido</t>
  </si>
  <si>
    <t>Total del Activo</t>
  </si>
  <si>
    <t>Aportaciones</t>
  </si>
  <si>
    <t>Donaciones de Capital</t>
  </si>
  <si>
    <t>Actualización de la Hacienda Pública 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</si>
  <si>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</si>
  <si>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</si>
  <si>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</si>
  <si>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</si>
  <si>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</si>
  <si>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</si>
  <si>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</si>
  <si>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</si>
  <si>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</si>
  <si>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</si>
  <si>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</si>
  <si>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Al 31 de marzo de 2026</t>
  </si>
  <si>
    <t>Resultado del Ejercicio (Ahorro / Desahorro)</t>
  </si>
  <si>
    <t>Total de Gastos y Otras Pérdidas</t>
  </si>
  <si>
    <t xml:space="preserve">Inversión Pública no Capitalizable </t>
  </si>
  <si>
    <t>Inversión Pública</t>
  </si>
  <si>
    <t xml:space="preserve">Otros Gastos 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</si>
  <si>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</si>
  <si>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</si>
  <si>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</si>
  <si>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</si>
  <si>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</si>
  <si>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</si>
  <si>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</si>
  <si>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</si>
  <si>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</si>
  <si>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</si>
  <si>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</si>
  <si>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</si>
  <si>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</si>
  <si>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</si>
  <si>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</si>
  <si>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</si>
  <si>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</si>
  <si>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</si>
  <si>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</si>
  <si>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</si>
  <si>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</si>
  <si>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</si>
  <si>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</si>
  <si>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</si>
  <si>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</si>
  <si>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 xml:space="preserve">Servicios Personales  </t>
  </si>
  <si>
    <t>Gastos de 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</si>
  <si>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</si>
  <si>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</si>
  <si>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</si>
  <si>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</si>
  <si>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</si>
  <si>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</si>
  <si>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 xml:space="preserve">Ingresos Financieros  </t>
  </si>
  <si>
    <t>Otros Ingresos y Beneficios</t>
  </si>
  <si>
    <t>Transferencias, Asignaciones, Subsidios y Subvenciones, y Pensiones y Jubilaciones</t>
  </si>
  <si>
    <t>Participaciones, Aportaciones, Convenios, Incentivos Derivados de la Colaboración Fiscal,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</si>
  <si>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</si>
  <si>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</si>
  <si>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</si>
  <si>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</si>
  <si>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</si>
  <si>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</si>
  <si>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 xml:space="preserve">Cuotas y Aportaciones de Seguridad Social </t>
  </si>
  <si>
    <t>Impuestos</t>
  </si>
  <si>
    <t>Ingresos de la Gestión</t>
  </si>
  <si>
    <t>INGRESOS Y OTROS BENEFICIOS</t>
  </si>
  <si>
    <t>Concepto</t>
  </si>
  <si>
    <t>Del 1 de enero al 31 de marzo de 2026</t>
  </si>
  <si>
    <t>Estado de Actividades</t>
  </si>
  <si>
    <t>Resultado del Ejercicio  (Ahorro/Desahorro)</t>
  </si>
  <si>
    <t>SECRETARIO DE FINANZAS Y ADMINISTRACIÓN</t>
  </si>
  <si>
    <t>SUBSECRETARIO DE EGRESOS</t>
  </si>
  <si>
    <t>C.P.C. RAYMUNDO SEGURA ESTRADA</t>
  </si>
  <si>
    <t>LIC. PEDRO TORRES GONZÁLEZ</t>
  </si>
  <si>
    <t>Bajo protesta de decir verdad declaramos que los Estados Financieros y sus Notas son razonablemente correctos y  son responsabilidad del emisor</t>
  </si>
  <si>
    <t>Hacienda Pública/Patrimonio Neto Final de 2026</t>
  </si>
  <si>
    <t>Cambios en el Exceso o Insuficiencia en la Actualización de la Hacienda Pública/Patrimonio Neto de 2026</t>
  </si>
  <si>
    <t xml:space="preserve">Revalúos  </t>
  </si>
  <si>
    <t>Variaciones de la Hacienda Pública/Patrimonio Generado Neto del Ejercicio de 2026</t>
  </si>
  <si>
    <t xml:space="preserve"> </t>
  </si>
  <si>
    <t>Actualización de la Hacienda Pública/Patrimonio</t>
  </si>
  <si>
    <t>Cambios en la Hacienda Pública/Patrimonio Contribuido Neto del Ejercicio de 2026</t>
  </si>
  <si>
    <t>Hacienda Pública/Patrimonio Neto Final de 2025</t>
  </si>
  <si>
    <t>Exceso o Insuficiencia en la Actualización de la Hacienda Pública/Patrimonio Neto de 2025</t>
  </si>
  <si>
    <t>Rectificaciones de Resultados de Ejercicios  Anteriores</t>
  </si>
  <si>
    <t>+</t>
  </si>
  <si>
    <t>Hacienda Pública/Patrimonio Generado Neto de  2025</t>
  </si>
  <si>
    <t xml:space="preserve">Aportaciones </t>
  </si>
  <si>
    <t>Hacienda Pública/Patrimonio Contribuido Neto de 2025</t>
  </si>
  <si>
    <t>TOTAL</t>
  </si>
  <si>
    <t>Exceso o Insuficiencia en la Actualización de la Hacienda Pública Patrimonio</t>
  </si>
  <si>
    <t>Hacienda Pública/Patrimonio Generado del Ejercicio</t>
  </si>
  <si>
    <t>Hacienda Pública/Patrimonio Generado de Ejercicios Anteriores</t>
  </si>
  <si>
    <t>(pesos)</t>
  </si>
  <si>
    <t>Estado de Variación en la Hacienda Pública</t>
  </si>
  <si>
    <t>Formato IC-3</t>
  </si>
  <si>
    <t>Resultado del Ejercicio (Ahorro/Desahorro)</t>
  </si>
  <si>
    <t>Bajo protesta de decir verdad declaramos que los Estados Financieros y sus Notas son razonablemente correctos y son responsabilidad del emisor</t>
  </si>
  <si>
    <t>Exceso o Insuficiencia en la Actualización de la Hacienda Pública/Patrimonio</t>
  </si>
  <si>
    <t>Aplicación</t>
  </si>
  <si>
    <t>Origen</t>
  </si>
  <si>
    <t>Del 1° de enero al 31 de marzo de 2026</t>
  </si>
  <si>
    <t>Formato IC-4</t>
  </si>
  <si>
    <t>Estado de Cambios en la Situación Financiera</t>
  </si>
  <si>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</si>
  <si>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</si>
  <si>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</si>
  <si>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</si>
  <si>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Otras Aplicaciones de Financiamiento</t>
  </si>
  <si>
    <t xml:space="preserve">   Externo</t>
  </si>
  <si>
    <t xml:space="preserve">   Interno</t>
  </si>
  <si>
    <t>Servicios de la Deuda</t>
  </si>
  <si>
    <t>Otros Orígenes de Financiamiento</t>
  </si>
  <si>
    <t>Endeudamiento Neto</t>
  </si>
  <si>
    <t>Flujo de Efectivo de las Actividades de Financiamiento</t>
  </si>
  <si>
    <t>Flujos Netos de Efectivo por Actividades de Inversión</t>
  </si>
  <si>
    <t>Otras Aplicaciones de Inversión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</si>
  <si>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</si>
  <si>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</si>
  <si>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</si>
  <si>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</si>
  <si>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 xml:space="preserve">Participaciones </t>
  </si>
  <si>
    <t xml:space="preserve">Subsidios y Subvenciones </t>
  </si>
  <si>
    <t>Transferencias al resto del Sector Público</t>
  </si>
  <si>
    <t>Servicios Personales</t>
  </si>
  <si>
    <t>Otros Orígenes de Operación</t>
  </si>
  <si>
    <t>Participaciones, Aportaciones, Convenios, Incentivos Derivados de la Colaboracion Fiscal y Fondos Distintos de Aportaciones</t>
  </si>
  <si>
    <t>Contribuciones de mejoras</t>
  </si>
  <si>
    <t>Cuotas y Aportaciones de Seguridad Social</t>
  </si>
  <si>
    <t>Flujos de Efectivo de las Actividades de Operación</t>
  </si>
  <si>
    <t xml:space="preserve">DICIEMBRE </t>
  </si>
  <si>
    <t>MARZO</t>
  </si>
  <si>
    <t>Estado de Flujos de Efectivo</t>
  </si>
  <si>
    <t>Bajo protesta de decir verdad declaramos que los Estados Financieros y sus Notas, son razonablemente correctos y son responsabilidad del emisor</t>
  </si>
  <si>
    <t>TOTAL DEL  ACTIVO</t>
  </si>
  <si>
    <t xml:space="preserve">Bienes Muebles </t>
  </si>
  <si>
    <t>(4-1)</t>
  </si>
  <si>
    <t>4 =(1+2-3)</t>
  </si>
  <si>
    <t>Variación del Periodo</t>
  </si>
  <si>
    <t>Saldo Final</t>
  </si>
  <si>
    <t>Abonos del Periodo</t>
  </si>
  <si>
    <t>Cargos del Periodo</t>
  </si>
  <si>
    <t>Saldo Inicial</t>
  </si>
  <si>
    <t>Formato IC-6</t>
  </si>
  <si>
    <t>Estado Analítico del Activo</t>
  </si>
  <si>
    <t>TOTAL DEUDA Y OTROS PASIVOS</t>
  </si>
  <si>
    <t>SUBTOTAL LARGO PLAZO</t>
  </si>
  <si>
    <t>Arrendamientos financieros:</t>
  </si>
  <si>
    <t>Títulos y valores:</t>
  </si>
  <si>
    <t>Deuda bilateral:</t>
  </si>
  <si>
    <t>Internacionales:</t>
  </si>
  <si>
    <t>Organismos financieros</t>
  </si>
  <si>
    <t>DEUDA PÚBLICA EXTERIOR</t>
  </si>
  <si>
    <t xml:space="preserve">BANOBRAS </t>
  </si>
  <si>
    <t>Instituciones de crédito:</t>
  </si>
  <si>
    <t>DEUDA PÚBLICA INTERIOR</t>
  </si>
  <si>
    <t>LARGO PLAZO:</t>
  </si>
  <si>
    <t>SUBTOTAL CORTO PLAZO</t>
  </si>
  <si>
    <t>CORTO PLAZO</t>
  </si>
  <si>
    <t>DEUDA PÚBLICA</t>
  </si>
  <si>
    <t>Nota:  El detalle presentado a continuación es de manera ilustrativa y no es limitante para su adaptación por parte del ente fiscalizable, en atención a las cuentas que utilice.</t>
  </si>
  <si>
    <t xml:space="preserve">Endeudamiento Neto </t>
  </si>
  <si>
    <t>Colocación Bruta</t>
  </si>
  <si>
    <t>Amortización Bruta</t>
  </si>
  <si>
    <t>Variación del endeudamiento del periodo</t>
  </si>
  <si>
    <t xml:space="preserve">Depuración o Conciliación </t>
  </si>
  <si>
    <t>Operaciones de endeudamiento del periodo</t>
  </si>
  <si>
    <t>Saldos al cierre del periodo</t>
  </si>
  <si>
    <t>MOVIMIENTOS</t>
  </si>
  <si>
    <t>Saldos inicial</t>
  </si>
  <si>
    <t>Institución Acreedora</t>
  </si>
  <si>
    <t>Denominación de las Deudas</t>
  </si>
  <si>
    <t>Del 1° de enero al 31 de marzo de 2026.</t>
  </si>
  <si>
    <t>Estado Analítico de la Deuda y Otros Pasivos</t>
  </si>
  <si>
    <t>Estado de Guerrero</t>
  </si>
  <si>
    <t>Formato IC-7</t>
  </si>
  <si>
    <t>TITULAR DE LA UNIDAD DE ASUNTOS JURIDICOS DE LA SECRETARIA DE FINANZAS Y ADMINISTRACION</t>
  </si>
  <si>
    <t>LIC. JORGE LUIS PINEDA ORTIZ</t>
  </si>
  <si>
    <t>DE JUSTICIA ADMINISTRATIVA</t>
  </si>
  <si>
    <t>AYUNTAMIENTOS CONSTITUCIONALES</t>
  </si>
  <si>
    <t>CIVILES Y MERCANTILES</t>
  </si>
  <si>
    <t xml:space="preserve">JEFE DEL AREA DE JUICIOS EN MATERIA </t>
  </si>
  <si>
    <t xml:space="preserve">JEFE DE LAS AREAS DE JUICIOS LABORALES Y DE JUICIOS DE </t>
  </si>
  <si>
    <t xml:space="preserve">JEFE DEL AREA DE JUICIOS </t>
  </si>
  <si>
    <t>LIC. IVAN ALONZO HERNANDEZ</t>
  </si>
  <si>
    <t>LIC. FABIAN MANUEL ARROYO CUEVAS</t>
  </si>
  <si>
    <t>LIC. MARIO BIBIANO MELCHOR</t>
  </si>
  <si>
    <t>En ejecucion</t>
  </si>
  <si>
    <t>Expedientes en Materia de Justicia de Administrativa</t>
  </si>
  <si>
    <t>Expedientes en Materia Laboral de los Ayuntamientos Constitucionales</t>
  </si>
  <si>
    <t>Expedientes en Materia Laboral</t>
  </si>
  <si>
    <t>Expedientes en tramite en Materia Civil y Mercantil</t>
  </si>
  <si>
    <t>ESTATUS</t>
  </si>
  <si>
    <t xml:space="preserve">D E S C R I P C I Ó N  </t>
  </si>
  <si>
    <t>No. DE JUICIOS EN EJECUCION</t>
  </si>
  <si>
    <t>PERIODO: ENERO - MARZO 2026</t>
  </si>
  <si>
    <t xml:space="preserve">     INFORME SOBRE PASIVOS CONTINGENTES </t>
  </si>
  <si>
    <t xml:space="preserve">   UNIDAD DE ASUNTOS  JURÍDICOS</t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</si>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</sst>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"/>
    <numFmt numFmtId="168" formatCode="#,##0.00000000"/>
    <numFmt numFmtId="169" formatCode="#,##0.00000"/>
    <numFmt numFmtId="170" formatCode="#,##0.000000"/>
    <numFmt numFmtId="171" formatCode="_(* #,##0_);_(* \(#,##0\);_(* \-??_);_(@_)"/>
    <numFmt numFmtId="172" formatCode="_(* #,##0.00_);_(* \(#,##0.00\);_(* \-??_);_(@_)"/>
    <numFmt numFmtId="173" formatCode="_-* #,##0.0_-;\-* #,##0.0_-;_-* \-??_-;_-@_-"/>
    <numFmt numFmtId="174" formatCode="_-* #,##0.00_-;\-* #,##0.00_-;_-* \-??_-;_-@_-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theme="1" tint="0.34998626667073579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9"/>
      <color theme="0" tint="-0.499984740745262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i/>
      <sz val="9"/>
      <color theme="8" tint="-0.249977111117893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b/>
      <sz val="10"/>
      <color theme="1"/>
      <name val="Gotham book"/>
    </font>
    <font>
      <b/>
      <sz val="10"/>
      <color theme="1"/>
      <name val="Calibri"/>
      <family val="2"/>
      <scheme val="minor"/>
    </font>
    <font>
      <sz val="11"/>
      <color theme="1"/>
      <name val="Gotham book"/>
    </font>
    <font>
      <sz val="10"/>
      <color theme="1"/>
      <name val="Gotham book"/>
    </font>
    <font>
      <sz val="10"/>
      <name val="GoTHAM BOOK"/>
    </font>
    <font>
      <sz val="12"/>
      <name val="GoTHAM BOOK"/>
    </font>
    <font>
      <b/>
      <sz val="10"/>
      <color theme="0"/>
      <name val="GoTHAM BOOK"/>
    </font>
    <font>
      <sz val="10"/>
      <color theme="0" tint="-0.499984740745262"/>
      <name val="Arial Narrow"/>
      <family val="2"/>
    </font>
    <font>
      <b/>
      <sz val="10"/>
      <name val="Arial Narrow"/>
      <family val="2"/>
    </font>
    <font>
      <b/>
      <sz val="10"/>
      <name val="Gotham book"/>
    </font>
    <font>
      <sz val="12"/>
      <name val="Arial Narrow"/>
      <family val="2"/>
    </font>
    <font>
      <b/>
      <sz val="12"/>
      <name val="Gotham book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99003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431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2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horizontal="centerContinuous" vertical="center"/>
    </xf>
    <xf numFmtId="0" fontId="3" fillId="2" borderId="1" xfId="0" applyFont="1" applyFill="1" applyBorder="1"/>
    <xf numFmtId="0" fontId="3" fillId="2" borderId="0" xfId="2" applyNumberFormat="1" applyFont="1" applyFill="1" applyAlignment="1">
      <alignment horizontal="right" vertical="top"/>
    </xf>
    <xf numFmtId="0" fontId="3" fillId="2" borderId="5" xfId="2" applyNumberFormat="1" applyFont="1" applyFill="1" applyBorder="1" applyAlignment="1">
      <alignment vertical="center"/>
    </xf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vertical="top"/>
    </xf>
    <xf numFmtId="3" fontId="3" fillId="2" borderId="0" xfId="0" applyNumberFormat="1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3" fontId="7" fillId="2" borderId="0" xfId="0" applyNumberFormat="1" applyFont="1" applyFill="1" applyAlignment="1" applyProtection="1">
      <alignment vertical="top"/>
      <protection locked="0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vertical="top" wrapText="1"/>
    </xf>
    <xf numFmtId="3" fontId="7" fillId="2" borderId="0" xfId="1" applyNumberFormat="1" applyFont="1" applyFill="1" applyBorder="1" applyAlignment="1" applyProtection="1">
      <alignment vertical="top"/>
    </xf>
    <xf numFmtId="0" fontId="9" fillId="2" borderId="5" xfId="0" applyFont="1" applyFill="1" applyBorder="1" applyAlignment="1">
      <alignment vertical="top"/>
    </xf>
    <xf numFmtId="0" fontId="9" fillId="2" borderId="0" xfId="0" applyFont="1" applyFill="1" applyAlignment="1">
      <alignment horizontal="right" vertical="top"/>
    </xf>
    <xf numFmtId="3" fontId="3" fillId="2" borderId="0" xfId="1" applyNumberFormat="1" applyFont="1" applyFill="1" applyBorder="1" applyAlignment="1" applyProtection="1">
      <alignment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167" fontId="0" fillId="0" borderId="0" xfId="0" applyNumberFormat="1"/>
    <xf numFmtId="0" fontId="8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center" wrapText="1"/>
    </xf>
    <xf numFmtId="3" fontId="0" fillId="0" borderId="0" xfId="0" applyNumberFormat="1"/>
    <xf numFmtId="0" fontId="7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2" borderId="8" xfId="0" applyFont="1" applyFill="1" applyBorder="1"/>
    <xf numFmtId="0" fontId="7" fillId="2" borderId="0" xfId="0" applyFont="1" applyFill="1"/>
    <xf numFmtId="43" fontId="7" fillId="2" borderId="0" xfId="1" applyFont="1" applyFill="1" applyBorder="1" applyProtection="1"/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top"/>
    </xf>
    <xf numFmtId="3" fontId="11" fillId="0" borderId="0" xfId="0" applyNumberFormat="1" applyFont="1"/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2" fillId="2" borderId="0" xfId="0" applyFont="1" applyFill="1" applyProtection="1">
      <protection locked="0"/>
    </xf>
    <xf numFmtId="43" fontId="13" fillId="2" borderId="0" xfId="1" applyFont="1" applyFill="1" applyBorder="1" applyAlignment="1">
      <alignment vertical="top"/>
    </xf>
    <xf numFmtId="4" fontId="7" fillId="2" borderId="0" xfId="0" applyNumberFormat="1" applyFont="1" applyFill="1" applyAlignment="1" applyProtection="1">
      <alignment vertical="top"/>
      <protection locked="0"/>
    </xf>
    <xf numFmtId="4" fontId="0" fillId="0" borderId="0" xfId="0" applyNumberFormat="1"/>
    <xf numFmtId="43" fontId="0" fillId="0" borderId="0" xfId="1" applyFont="1"/>
    <xf numFmtId="0" fontId="15" fillId="2" borderId="0" xfId="0" applyFont="1" applyFill="1" applyAlignment="1">
      <alignment horizontal="right"/>
    </xf>
    <xf numFmtId="43" fontId="10" fillId="2" borderId="0" xfId="1" applyFont="1" applyFill="1" applyAlignment="1">
      <alignment horizontal="left" vertical="top"/>
    </xf>
    <xf numFmtId="3" fontId="4" fillId="2" borderId="0" xfId="0" applyNumberFormat="1" applyFont="1" applyFill="1" applyAlignment="1">
      <alignment horizontal="left" vertical="top"/>
    </xf>
    <xf numFmtId="0" fontId="16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7" fillId="0" borderId="0" xfId="0" applyFont="1"/>
    <xf numFmtId="0" fontId="7" fillId="2" borderId="0" xfId="0" applyFont="1" applyFill="1" applyAlignment="1">
      <alignment horizontal="right"/>
    </xf>
    <xf numFmtId="43" fontId="7" fillId="2" borderId="0" xfId="1" applyFont="1" applyFill="1" applyBorder="1"/>
    <xf numFmtId="3" fontId="7" fillId="2" borderId="8" xfId="1" applyNumberFormat="1" applyFont="1" applyFill="1" applyBorder="1" applyAlignment="1" applyProtection="1">
      <alignment vertical="top"/>
      <protection locked="0"/>
    </xf>
    <xf numFmtId="3" fontId="7" fillId="2" borderId="1" xfId="1" applyNumberFormat="1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>
      <alignment horizontal="left" vertical="top"/>
    </xf>
    <xf numFmtId="3" fontId="18" fillId="2" borderId="6" xfId="1" applyNumberFormat="1" applyFont="1" applyFill="1" applyBorder="1" applyAlignment="1" applyProtection="1">
      <alignment vertical="top"/>
    </xf>
    <xf numFmtId="41" fontId="18" fillId="2" borderId="0" xfId="1" applyNumberFormat="1" applyFont="1" applyFill="1" applyBorder="1" applyAlignment="1" applyProtection="1">
      <alignment vertical="top"/>
    </xf>
    <xf numFmtId="0" fontId="7" fillId="2" borderId="5" xfId="0" applyFont="1" applyFill="1" applyBorder="1" applyAlignment="1">
      <alignment horizontal="left" vertical="top"/>
    </xf>
    <xf numFmtId="3" fontId="19" fillId="2" borderId="6" xfId="0" applyNumberFormat="1" applyFont="1" applyFill="1" applyBorder="1" applyAlignment="1">
      <alignment vertical="top"/>
    </xf>
    <xf numFmtId="3" fontId="19" fillId="2" borderId="0" xfId="0" applyNumberFormat="1" applyFont="1" applyFill="1" applyAlignment="1">
      <alignment vertical="top"/>
    </xf>
    <xf numFmtId="0" fontId="18" fillId="2" borderId="0" xfId="0" applyFont="1" applyFill="1" applyAlignment="1">
      <alignment vertical="top" wrapText="1"/>
    </xf>
    <xf numFmtId="3" fontId="18" fillId="0" borderId="0" xfId="1" applyNumberFormat="1" applyFont="1" applyFill="1" applyBorder="1" applyAlignment="1" applyProtection="1">
      <alignment vertical="top"/>
    </xf>
    <xf numFmtId="0" fontId="10" fillId="2" borderId="0" xfId="0" applyFont="1" applyFill="1" applyAlignment="1">
      <alignment vertical="top"/>
    </xf>
    <xf numFmtId="0" fontId="20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3" fontId="10" fillId="2" borderId="6" xfId="1" applyNumberFormat="1" applyFont="1" applyFill="1" applyBorder="1" applyAlignment="1" applyProtection="1">
      <alignment vertical="top"/>
      <protection locked="0"/>
    </xf>
    <xf numFmtId="3" fontId="10" fillId="2" borderId="0" xfId="1" applyNumberFormat="1" applyFont="1" applyFill="1" applyBorder="1" applyAlignment="1" applyProtection="1">
      <alignment vertical="top"/>
      <protection locked="0"/>
    </xf>
    <xf numFmtId="0" fontId="3" fillId="2" borderId="5" xfId="0" applyFont="1" applyFill="1" applyBorder="1"/>
    <xf numFmtId="3" fontId="20" fillId="2" borderId="6" xfId="1" applyNumberFormat="1" applyFont="1" applyFill="1" applyBorder="1" applyAlignment="1" applyProtection="1">
      <alignment vertical="top"/>
    </xf>
    <xf numFmtId="3" fontId="20" fillId="2" borderId="0" xfId="1" applyNumberFormat="1" applyFont="1" applyFill="1" applyBorder="1" applyAlignment="1" applyProtection="1">
      <alignment vertical="top"/>
    </xf>
    <xf numFmtId="0" fontId="20" fillId="2" borderId="0" xfId="0" applyFont="1" applyFill="1" applyAlignment="1">
      <alignment horizontal="left" vertical="top" wrapText="1"/>
    </xf>
    <xf numFmtId="0" fontId="2" fillId="2" borderId="5" xfId="0" applyFont="1" applyFill="1" applyBorder="1"/>
    <xf numFmtId="3" fontId="7" fillId="2" borderId="6" xfId="1" applyNumberFormat="1" applyFont="1" applyFill="1" applyBorder="1" applyAlignment="1" applyProtection="1">
      <alignment vertical="top"/>
      <protection locked="0"/>
    </xf>
    <xf numFmtId="3" fontId="7" fillId="2" borderId="0" xfId="1" applyNumberFormat="1" applyFont="1" applyFill="1" applyBorder="1" applyAlignment="1" applyProtection="1">
      <alignment vertical="top"/>
      <protection locked="0"/>
    </xf>
    <xf numFmtId="0" fontId="21" fillId="2" borderId="6" xfId="0" applyFont="1" applyFill="1" applyBorder="1" applyAlignment="1">
      <alignment vertical="top"/>
    </xf>
    <xf numFmtId="3" fontId="21" fillId="2" borderId="0" xfId="0" applyNumberFormat="1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1" fillId="2" borderId="8" xfId="0" applyFont="1" applyFill="1" applyBorder="1" applyAlignment="1">
      <alignment vertical="top"/>
    </xf>
    <xf numFmtId="3" fontId="21" fillId="2" borderId="1" xfId="0" applyNumberFormat="1" applyFont="1" applyFill="1" applyBorder="1" applyAlignment="1">
      <alignment vertical="top"/>
    </xf>
    <xf numFmtId="0" fontId="21" fillId="2" borderId="1" xfId="0" applyFont="1" applyFill="1" applyBorder="1" applyAlignment="1">
      <alignment vertical="top"/>
    </xf>
    <xf numFmtId="0" fontId="2" fillId="2" borderId="7" xfId="0" applyFont="1" applyFill="1" applyBorder="1"/>
    <xf numFmtId="0" fontId="0" fillId="0" borderId="6" xfId="0" applyBorder="1"/>
    <xf numFmtId="3" fontId="22" fillId="2" borderId="6" xfId="0" applyNumberFormat="1" applyFont="1" applyFill="1" applyBorder="1" applyAlignment="1">
      <alignment vertical="top"/>
    </xf>
    <xf numFmtId="3" fontId="22" fillId="2" borderId="0" xfId="0" applyNumberFormat="1" applyFont="1" applyFill="1" applyAlignment="1">
      <alignment vertical="top"/>
    </xf>
    <xf numFmtId="3" fontId="20" fillId="2" borderId="6" xfId="0" applyNumberFormat="1" applyFont="1" applyFill="1" applyBorder="1" applyAlignment="1">
      <alignment vertical="top"/>
    </xf>
    <xf numFmtId="3" fontId="20" fillId="2" borderId="0" xfId="0" applyNumberFormat="1" applyFont="1" applyFill="1" applyAlignment="1">
      <alignment vertical="top"/>
    </xf>
    <xf numFmtId="3" fontId="10" fillId="2" borderId="6" xfId="0" applyNumberFormat="1" applyFont="1" applyFill="1" applyBorder="1" applyAlignment="1">
      <alignment vertical="top"/>
    </xf>
    <xf numFmtId="3" fontId="10" fillId="2" borderId="0" xfId="0" applyNumberFormat="1" applyFont="1" applyFill="1" applyAlignment="1">
      <alignment vertical="top"/>
    </xf>
    <xf numFmtId="3" fontId="18" fillId="2" borderId="6" xfId="0" applyNumberFormat="1" applyFont="1" applyFill="1" applyBorder="1" applyAlignment="1">
      <alignment vertical="top"/>
    </xf>
    <xf numFmtId="3" fontId="18" fillId="2" borderId="0" xfId="0" applyNumberFormat="1" applyFont="1" applyFill="1" applyAlignment="1">
      <alignment vertical="top"/>
    </xf>
    <xf numFmtId="0" fontId="18" fillId="2" borderId="0" xfId="0" applyFont="1" applyFill="1" applyAlignment="1">
      <alignment horizontal="left" vertical="top" wrapText="1"/>
    </xf>
    <xf numFmtId="0" fontId="8" fillId="2" borderId="5" xfId="0" applyFont="1" applyFill="1" applyBorder="1" applyAlignment="1">
      <alignment horizontal="left" vertical="top"/>
    </xf>
    <xf numFmtId="3" fontId="18" fillId="0" borderId="0" xfId="0" applyNumberFormat="1" applyFont="1" applyAlignment="1">
      <alignment vertical="top"/>
    </xf>
    <xf numFmtId="0" fontId="18" fillId="2" borderId="0" xfId="0" applyFont="1" applyFill="1" applyAlignment="1">
      <alignment vertical="top"/>
    </xf>
    <xf numFmtId="3" fontId="7" fillId="2" borderId="6" xfId="0" applyNumberFormat="1" applyFont="1" applyFill="1" applyBorder="1" applyAlignment="1" applyProtection="1">
      <alignment vertical="top"/>
      <protection locked="0"/>
    </xf>
    <xf numFmtId="4" fontId="23" fillId="4" borderId="0" xfId="0" applyNumberFormat="1" applyFont="1" applyFill="1" applyAlignment="1">
      <alignment wrapText="1"/>
    </xf>
    <xf numFmtId="0" fontId="3" fillId="2" borderId="0" xfId="3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5" fillId="5" borderId="4" xfId="0" applyFont="1" applyFill="1" applyBorder="1"/>
    <xf numFmtId="165" fontId="6" fillId="5" borderId="0" xfId="1" applyNumberFormat="1" applyFont="1" applyFill="1" applyBorder="1" applyAlignment="1" applyProtection="1">
      <alignment horizontal="center"/>
    </xf>
    <xf numFmtId="0" fontId="5" fillId="5" borderId="6" xfId="0" applyFont="1" applyFill="1" applyBorder="1"/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>
      <alignment horizontal="center" vertical="center"/>
    </xf>
    <xf numFmtId="165" fontId="6" fillId="5" borderId="8" xfId="1" applyNumberFormat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3" fontId="7" fillId="2" borderId="0" xfId="0" applyNumberFormat="1" applyFont="1" applyFill="1" applyAlignment="1">
      <alignment horizontal="left" vertical="top"/>
    </xf>
    <xf numFmtId="43" fontId="7" fillId="2" borderId="0" xfId="1" applyFont="1" applyFill="1" applyBorder="1" applyAlignment="1">
      <alignment horizontal="left" vertical="top"/>
    </xf>
    <xf numFmtId="0" fontId="7" fillId="2" borderId="0" xfId="0" applyFont="1" applyFill="1" applyAlignment="1">
      <alignment wrapText="1"/>
    </xf>
    <xf numFmtId="0" fontId="3" fillId="2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/>
    </xf>
    <xf numFmtId="43" fontId="1" fillId="0" borderId="0" xfId="1" applyFont="1"/>
    <xf numFmtId="0" fontId="3" fillId="2" borderId="8" xfId="0" applyFont="1" applyFill="1" applyBorder="1" applyAlignment="1">
      <alignment vertical="top" wrapText="1"/>
    </xf>
    <xf numFmtId="3" fontId="9" fillId="0" borderId="1" xfId="0" applyNumberFormat="1" applyFont="1" applyBorder="1" applyAlignment="1">
      <alignment horizontal="right" vertical="top"/>
    </xf>
    <xf numFmtId="0" fontId="9" fillId="2" borderId="7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3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/>
    </xf>
    <xf numFmtId="3" fontId="2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>
      <alignment horizontal="left" vertical="top" wrapText="1"/>
    </xf>
    <xf numFmtId="41" fontId="7" fillId="2" borderId="0" xfId="1" applyNumberFormat="1" applyFont="1" applyFill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/>
      <protection locked="0"/>
    </xf>
    <xf numFmtId="41" fontId="2" fillId="0" borderId="0" xfId="0" applyNumberFormat="1" applyFont="1" applyAlignment="1">
      <alignment horizontal="right" vertical="top"/>
    </xf>
    <xf numFmtId="3" fontId="7" fillId="2" borderId="0" xfId="1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43" fontId="0" fillId="0" borderId="0" xfId="0" applyNumberFormat="1"/>
    <xf numFmtId="3" fontId="9" fillId="2" borderId="10" xfId="0" applyNumberFormat="1" applyFont="1" applyFill="1" applyBorder="1" applyAlignment="1">
      <alignment horizontal="right" vertical="top"/>
    </xf>
    <xf numFmtId="3" fontId="9" fillId="2" borderId="10" xfId="0" applyNumberFormat="1" applyFont="1" applyFill="1" applyBorder="1" applyAlignment="1" applyProtection="1">
      <alignment horizontal="right" vertical="top"/>
      <protection locked="0"/>
    </xf>
    <xf numFmtId="0" fontId="25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66" fontId="7" fillId="2" borderId="0" xfId="1" applyNumberFormat="1" applyFont="1" applyFill="1" applyBorder="1" applyAlignment="1" applyProtection="1">
      <alignment vertical="top"/>
      <protection locked="0"/>
    </xf>
    <xf numFmtId="0" fontId="25" fillId="2" borderId="0" xfId="0" applyFont="1" applyFill="1" applyAlignment="1">
      <alignment horizontal="left" vertical="top"/>
    </xf>
    <xf numFmtId="0" fontId="3" fillId="2" borderId="6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0" fontId="26" fillId="0" borderId="0" xfId="0" applyFont="1"/>
    <xf numFmtId="0" fontId="27" fillId="2" borderId="1" xfId="0" applyFont="1" applyFill="1" applyBorder="1"/>
    <xf numFmtId="0" fontId="24" fillId="2" borderId="0" xfId="0" applyFont="1" applyFill="1" applyAlignment="1">
      <alignment horizontal="right"/>
    </xf>
    <xf numFmtId="0" fontId="24" fillId="2" borderId="0" xfId="2" applyNumberFormat="1" applyFont="1" applyFill="1" applyAlignment="1">
      <alignment horizontal="centerContinuous" vertical="center"/>
    </xf>
    <xf numFmtId="0" fontId="2" fillId="2" borderId="0" xfId="0" applyFont="1" applyFill="1" applyAlignment="1">
      <alignment vertical="top"/>
    </xf>
    <xf numFmtId="165" fontId="6" fillId="5" borderId="12" xfId="1" applyNumberFormat="1" applyFont="1" applyFill="1" applyBorder="1" applyAlignment="1">
      <alignment horizontal="center" vertical="center" wrapText="1"/>
    </xf>
    <xf numFmtId="165" fontId="6" fillId="5" borderId="9" xfId="1" applyNumberFormat="1" applyFont="1" applyFill="1" applyBorder="1" applyAlignment="1">
      <alignment horizontal="center" vertical="center" wrapText="1"/>
    </xf>
    <xf numFmtId="165" fontId="6" fillId="5" borderId="1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vertical="top" wrapText="1"/>
      <protection locked="0"/>
    </xf>
    <xf numFmtId="43" fontId="7" fillId="2" borderId="1" xfId="1" applyFont="1" applyFill="1" applyBorder="1"/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3" fontId="7" fillId="2" borderId="0" xfId="1" applyNumberFormat="1" applyFont="1" applyFill="1" applyBorder="1"/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 wrapText="1"/>
    </xf>
    <xf numFmtId="41" fontId="0" fillId="0" borderId="0" xfId="0" applyNumberFormat="1"/>
    <xf numFmtId="0" fontId="7" fillId="2" borderId="8" xfId="1" applyNumberFormat="1" applyFont="1" applyFill="1" applyBorder="1"/>
    <xf numFmtId="3" fontId="7" fillId="2" borderId="1" xfId="1" applyNumberFormat="1" applyFont="1" applyFill="1" applyBorder="1"/>
    <xf numFmtId="3" fontId="7" fillId="2" borderId="1" xfId="0" applyNumberFormat="1" applyFont="1" applyFill="1" applyBorder="1"/>
    <xf numFmtId="3" fontId="7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/>
    <xf numFmtId="3" fontId="7" fillId="2" borderId="1" xfId="0" applyNumberFormat="1" applyFont="1" applyFill="1" applyBorder="1" applyAlignment="1">
      <alignment vertical="top"/>
    </xf>
    <xf numFmtId="3" fontId="2" fillId="2" borderId="0" xfId="0" applyNumberFormat="1" applyFont="1" applyFill="1" applyAlignment="1">
      <alignment vertical="top"/>
    </xf>
    <xf numFmtId="3" fontId="2" fillId="2" borderId="0" xfId="0" applyNumberFormat="1" applyFont="1" applyFill="1"/>
    <xf numFmtId="43" fontId="2" fillId="2" borderId="0" xfId="0" applyNumberFormat="1" applyFont="1" applyFill="1"/>
    <xf numFmtId="41" fontId="7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vertical="top" wrapText="1"/>
    </xf>
    <xf numFmtId="41" fontId="3" fillId="2" borderId="0" xfId="0" applyNumberFormat="1" applyFont="1" applyFill="1" applyAlignment="1">
      <alignment horizontal="right" vertical="top"/>
    </xf>
    <xf numFmtId="41" fontId="2" fillId="2" borderId="0" xfId="0" applyNumberFormat="1" applyFont="1" applyFill="1"/>
    <xf numFmtId="4" fontId="2" fillId="2" borderId="0" xfId="0" applyNumberFormat="1" applyFont="1" applyFill="1"/>
    <xf numFmtId="41" fontId="28" fillId="2" borderId="0" xfId="3" applyNumberFormat="1" applyFont="1" applyFill="1" applyAlignment="1">
      <alignment horizontal="center"/>
    </xf>
    <xf numFmtId="4" fontId="28" fillId="2" borderId="0" xfId="3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168" fontId="0" fillId="0" borderId="0" xfId="0" applyNumberFormat="1"/>
    <xf numFmtId="166" fontId="2" fillId="0" borderId="0" xfId="1" applyNumberFormat="1" applyFont="1"/>
    <xf numFmtId="41" fontId="2" fillId="0" borderId="0" xfId="1" applyNumberFormat="1" applyFont="1"/>
    <xf numFmtId="169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28" fillId="2" borderId="0" xfId="3" applyFont="1" applyFill="1" applyAlignment="1">
      <alignment horizontal="center"/>
    </xf>
    <xf numFmtId="0" fontId="3" fillId="2" borderId="0" xfId="3" applyFont="1" applyFill="1" applyAlignment="1">
      <alignment vertical="top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wrapText="1"/>
    </xf>
    <xf numFmtId="0" fontId="7" fillId="0" borderId="0" xfId="3" quotePrefix="1" applyFont="1" applyAlignment="1">
      <alignment horizontal="center"/>
    </xf>
    <xf numFmtId="0" fontId="3" fillId="2" borderId="0" xfId="3" applyFont="1" applyFill="1" applyAlignment="1">
      <alignment vertical="center"/>
    </xf>
    <xf numFmtId="0" fontId="29" fillId="3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3" applyFont="1" applyFill="1"/>
    <xf numFmtId="0" fontId="23" fillId="0" borderId="0" xfId="0" applyFont="1"/>
    <xf numFmtId="0" fontId="15" fillId="2" borderId="1" xfId="0" applyFont="1" applyFill="1" applyBorder="1"/>
    <xf numFmtId="0" fontId="15" fillId="2" borderId="0" xfId="3" applyFont="1" applyFill="1" applyAlignment="1">
      <alignment horizontal="center"/>
    </xf>
    <xf numFmtId="0" fontId="9" fillId="2" borderId="0" xfId="0" applyFont="1" applyFill="1"/>
    <xf numFmtId="165" fontId="6" fillId="5" borderId="9" xfId="1" applyNumberFormat="1" applyFont="1" applyFill="1" applyBorder="1" applyAlignment="1">
      <alignment horizontal="center" vertical="center"/>
    </xf>
    <xf numFmtId="0" fontId="6" fillId="5" borderId="9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vertical="center"/>
    </xf>
    <xf numFmtId="43" fontId="7" fillId="2" borderId="0" xfId="1" applyFont="1" applyFill="1" applyAlignment="1">
      <alignment vertical="top"/>
    </xf>
    <xf numFmtId="4" fontId="7" fillId="2" borderId="0" xfId="0" applyNumberFormat="1" applyFont="1" applyFill="1" applyAlignment="1">
      <alignment vertical="top"/>
    </xf>
    <xf numFmtId="0" fontId="2" fillId="2" borderId="8" xfId="0" applyFont="1" applyFill="1" applyBorder="1" applyAlignment="1">
      <alignment horizontal="left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6" xfId="0" applyFont="1" applyFill="1" applyBorder="1" applyAlignment="1">
      <alignment horizontal="left" wrapText="1"/>
    </xf>
    <xf numFmtId="3" fontId="3" fillId="2" borderId="0" xfId="3" applyNumberFormat="1" applyFont="1" applyFill="1" applyAlignment="1">
      <alignment horizontal="right" vertical="top" wrapText="1"/>
    </xf>
    <xf numFmtId="3" fontId="3" fillId="0" borderId="0" xfId="3" applyNumberFormat="1" applyFont="1" applyAlignment="1">
      <alignment horizontal="right" vertical="top" wrapText="1"/>
    </xf>
    <xf numFmtId="3" fontId="3" fillId="2" borderId="0" xfId="3" applyNumberFormat="1" applyFont="1" applyFill="1" applyAlignment="1" applyProtection="1">
      <alignment horizontal="right" vertical="top" wrapText="1"/>
      <protection locked="0"/>
    </xf>
    <xf numFmtId="3" fontId="3" fillId="0" borderId="0" xfId="3" applyNumberFormat="1" applyFont="1" applyAlignment="1" applyProtection="1">
      <alignment horizontal="right" vertical="top" wrapText="1"/>
      <protection locked="0"/>
    </xf>
    <xf numFmtId="3" fontId="3" fillId="2" borderId="0" xfId="3" applyNumberFormat="1" applyFont="1" applyFill="1" applyAlignment="1">
      <alignment vertical="top"/>
    </xf>
    <xf numFmtId="0" fontId="7" fillId="2" borderId="0" xfId="3" applyFont="1" applyFill="1" applyAlignment="1">
      <alignment vertical="top"/>
    </xf>
    <xf numFmtId="3" fontId="7" fillId="2" borderId="0" xfId="3" applyNumberFormat="1" applyFont="1" applyFill="1" applyAlignment="1" applyProtection="1">
      <alignment vertical="top"/>
      <protection locked="0"/>
    </xf>
    <xf numFmtId="0" fontId="3" fillId="2" borderId="0" xfId="3" applyFont="1" applyFill="1" applyAlignment="1">
      <alignment horizontal="left" vertical="top"/>
    </xf>
    <xf numFmtId="0" fontId="2" fillId="2" borderId="1" xfId="0" applyFont="1" applyFill="1" applyBorder="1"/>
    <xf numFmtId="0" fontId="7" fillId="2" borderId="1" xfId="3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5" xfId="3" applyFont="1" applyFill="1" applyBorder="1" applyAlignment="1">
      <alignment vertical="top"/>
    </xf>
    <xf numFmtId="0" fontId="3" fillId="2" borderId="0" xfId="3" applyFont="1" applyFill="1" applyAlignment="1">
      <alignment horizontal="left" vertical="top" wrapText="1"/>
    </xf>
    <xf numFmtId="3" fontId="0" fillId="0" borderId="0" xfId="1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left" vertical="top" wrapText="1"/>
    </xf>
    <xf numFmtId="170" fontId="0" fillId="0" borderId="0" xfId="0" applyNumberFormat="1"/>
    <xf numFmtId="3" fontId="7" fillId="0" borderId="0" xfId="3" applyNumberFormat="1" applyFont="1" applyAlignment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7" fillId="2" borderId="0" xfId="3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7" fillId="2" borderId="0" xfId="3" applyFont="1" applyFill="1" applyAlignment="1">
      <alignment horizontal="center" vertical="top"/>
    </xf>
    <xf numFmtId="0" fontId="7" fillId="2" borderId="0" xfId="3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/>
    </xf>
    <xf numFmtId="0" fontId="3" fillId="2" borderId="0" xfId="3" applyFont="1" applyFill="1" applyAlignment="1">
      <alignment horizontal="centerContinuous"/>
    </xf>
    <xf numFmtId="0" fontId="9" fillId="0" borderId="0" xfId="0" applyFont="1" applyAlignment="1">
      <alignment horizontal="center" vertical="center"/>
    </xf>
    <xf numFmtId="0" fontId="6" fillId="5" borderId="3" xfId="3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6" fillId="5" borderId="1" xfId="3" applyFont="1" applyFill="1" applyBorder="1" applyAlignment="1">
      <alignment horizontal="center" vertical="center"/>
    </xf>
    <xf numFmtId="165" fontId="6" fillId="5" borderId="1" xfId="1" applyNumberFormat="1" applyFont="1" applyFill="1" applyBorder="1" applyAlignment="1" applyProtection="1">
      <alignment horizontal="center"/>
    </xf>
    <xf numFmtId="0" fontId="5" fillId="5" borderId="8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vertical="top"/>
    </xf>
    <xf numFmtId="0" fontId="2" fillId="2" borderId="13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3" fontId="9" fillId="2" borderId="0" xfId="1" applyNumberFormat="1" applyFont="1" applyFill="1" applyBorder="1" applyAlignment="1">
      <alignment vertical="top"/>
    </xf>
    <xf numFmtId="3" fontId="9" fillId="2" borderId="14" xfId="1" applyNumberFormat="1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3" fontId="2" fillId="2" borderId="14" xfId="0" applyNumberFormat="1" applyFont="1" applyFill="1" applyBorder="1" applyAlignment="1">
      <alignment vertical="top"/>
    </xf>
    <xf numFmtId="3" fontId="2" fillId="2" borderId="14" xfId="1" applyNumberFormat="1" applyFont="1" applyFill="1" applyBorder="1" applyAlignment="1">
      <alignment vertical="top"/>
    </xf>
    <xf numFmtId="3" fontId="7" fillId="2" borderId="0" xfId="1" applyNumberFormat="1" applyFont="1" applyFill="1" applyBorder="1" applyAlignment="1">
      <alignment vertical="top"/>
    </xf>
    <xf numFmtId="3" fontId="7" fillId="2" borderId="14" xfId="1" applyNumberFormat="1" applyFont="1" applyFill="1" applyBorder="1" applyAlignment="1">
      <alignment vertical="top"/>
    </xf>
    <xf numFmtId="3" fontId="7" fillId="2" borderId="14" xfId="1" applyNumberFormat="1" applyFont="1" applyFill="1" applyBorder="1" applyAlignment="1" applyProtection="1">
      <alignment vertical="top"/>
      <protection locked="0"/>
    </xf>
    <xf numFmtId="0" fontId="31" fillId="2" borderId="6" xfId="0" applyFont="1" applyFill="1" applyBorder="1" applyAlignment="1">
      <alignment vertical="top"/>
    </xf>
    <xf numFmtId="0" fontId="31" fillId="2" borderId="5" xfId="0" applyFont="1" applyFill="1" applyBorder="1" applyAlignment="1">
      <alignment vertical="top"/>
    </xf>
    <xf numFmtId="3" fontId="2" fillId="2" borderId="0" xfId="1" applyNumberFormat="1" applyFont="1" applyFill="1" applyBorder="1" applyAlignment="1">
      <alignment vertical="top"/>
    </xf>
    <xf numFmtId="3" fontId="32" fillId="0" borderId="0" xfId="0" applyNumberFormat="1" applyFont="1"/>
    <xf numFmtId="3" fontId="9" fillId="2" borderId="0" xfId="0" applyNumberFormat="1" applyFont="1" applyFill="1" applyAlignment="1">
      <alignment vertical="top"/>
    </xf>
    <xf numFmtId="3" fontId="9" fillId="2" borderId="14" xfId="0" applyNumberFormat="1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3" fillId="2" borderId="6" xfId="2" applyNumberFormat="1" applyFont="1" applyFill="1" applyBorder="1" applyAlignment="1">
      <alignment vertical="center"/>
    </xf>
    <xf numFmtId="0" fontId="3" fillId="2" borderId="15" xfId="2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6" fillId="0" borderId="0" xfId="0" applyFont="1"/>
    <xf numFmtId="0" fontId="6" fillId="5" borderId="2" xfId="3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7" xfId="3" applyFont="1" applyFill="1" applyBorder="1" applyAlignment="1">
      <alignment horizontal="center" vertical="center" wrapText="1"/>
    </xf>
    <xf numFmtId="0" fontId="6" fillId="5" borderId="3" xfId="3" applyFont="1" applyFill="1" applyBorder="1" applyAlignment="1">
      <alignment horizontal="center" vertical="center" wrapText="1"/>
    </xf>
    <xf numFmtId="0" fontId="6" fillId="5" borderId="4" xfId="3" applyFont="1" applyFill="1" applyBorder="1" applyAlignment="1">
      <alignment horizontal="center" vertical="center" wrapText="1"/>
    </xf>
    <xf numFmtId="0" fontId="6" fillId="5" borderId="7" xfId="3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6" xfId="3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6" fillId="5" borderId="8" xfId="3" applyFont="1" applyFill="1" applyBorder="1" applyAlignment="1">
      <alignment horizontal="center" vertical="center" wrapText="1"/>
    </xf>
    <xf numFmtId="0" fontId="33" fillId="0" borderId="0" xfId="4" applyFont="1"/>
    <xf numFmtId="0" fontId="34" fillId="0" borderId="0" xfId="4" applyFont="1"/>
    <xf numFmtId="0" fontId="35" fillId="0" borderId="0" xfId="5" applyFont="1"/>
    <xf numFmtId="0" fontId="35" fillId="0" borderId="0" xfId="5" applyFont="1" applyAlignment="1">
      <alignment horizontal="center"/>
    </xf>
    <xf numFmtId="3" fontId="33" fillId="0" borderId="0" xfId="4" applyNumberFormat="1" applyFont="1"/>
    <xf numFmtId="0" fontId="33" fillId="0" borderId="18" xfId="4" applyFont="1" applyBorder="1"/>
    <xf numFmtId="0" fontId="36" fillId="0" borderId="18" xfId="4" applyFont="1" applyBorder="1" applyAlignment="1">
      <alignment horizontal="justify"/>
    </xf>
    <xf numFmtId="171" fontId="33" fillId="0" borderId="0" xfId="4" applyNumberFormat="1" applyFont="1"/>
    <xf numFmtId="4" fontId="33" fillId="0" borderId="19" xfId="4" applyNumberFormat="1" applyFont="1" applyBorder="1"/>
    <xf numFmtId="0" fontId="33" fillId="0" borderId="19" xfId="4" applyFont="1" applyBorder="1"/>
    <xf numFmtId="172" fontId="33" fillId="0" borderId="19" xfId="4" applyNumberFormat="1" applyFont="1" applyBorder="1"/>
    <xf numFmtId="0" fontId="36" fillId="0" borderId="19" xfId="4" applyFont="1" applyBorder="1" applyAlignment="1">
      <alignment horizontal="justify"/>
    </xf>
    <xf numFmtId="0" fontId="37" fillId="0" borderId="19" xfId="6" applyFont="1" applyBorder="1" applyAlignment="1">
      <alignment horizontal="left" vertical="top" wrapText="1"/>
    </xf>
    <xf numFmtId="3" fontId="33" fillId="0" borderId="19" xfId="4" applyNumberFormat="1" applyFont="1" applyBorder="1"/>
    <xf numFmtId="0" fontId="38" fillId="0" borderId="19" xfId="6" applyFont="1" applyBorder="1" applyAlignment="1">
      <alignment horizontal="left" vertical="top" wrapText="1"/>
    </xf>
    <xf numFmtId="4" fontId="33" fillId="0" borderId="0" xfId="4" applyNumberFormat="1" applyFont="1"/>
    <xf numFmtId="0" fontId="36" fillId="0" borderId="19" xfId="7" applyFont="1" applyBorder="1" applyAlignment="1">
      <alignment horizontal="justify"/>
    </xf>
    <xf numFmtId="171" fontId="33" fillId="0" borderId="19" xfId="4" applyNumberFormat="1" applyFont="1" applyBorder="1"/>
    <xf numFmtId="173" fontId="33" fillId="0" borderId="0" xfId="4" applyNumberFormat="1" applyFont="1"/>
    <xf numFmtId="172" fontId="33" fillId="0" borderId="0" xfId="4" applyNumberFormat="1" applyFont="1"/>
    <xf numFmtId="174" fontId="33" fillId="0" borderId="19" xfId="4" applyNumberFormat="1" applyFont="1" applyBorder="1"/>
    <xf numFmtId="0" fontId="33" fillId="0" borderId="20" xfId="4" applyFont="1" applyBorder="1"/>
    <xf numFmtId="0" fontId="36" fillId="0" borderId="20" xfId="4" applyFont="1" applyBorder="1" applyAlignment="1">
      <alignment horizontal="justify"/>
    </xf>
    <xf numFmtId="0" fontId="37" fillId="0" borderId="20" xfId="6" applyFont="1" applyBorder="1" applyAlignment="1">
      <alignment horizontal="left" vertical="top" wrapText="1"/>
    </xf>
    <xf numFmtId="0" fontId="40" fillId="5" borderId="21" xfId="6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/>
    </xf>
    <xf numFmtId="0" fontId="3" fillId="2" borderId="0" xfId="2" applyNumberFormat="1" applyFont="1" applyFill="1" applyAlignment="1">
      <alignment horizontal="center" vertical="center"/>
    </xf>
    <xf numFmtId="0" fontId="15" fillId="2" borderId="1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5" fillId="5" borderId="2" xfId="3" applyFont="1" applyFill="1" applyBorder="1" applyAlignment="1">
      <alignment horizontal="center" vertical="center"/>
    </xf>
    <xf numFmtId="0" fontId="5" fillId="5" borderId="5" xfId="3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center" vertical="center"/>
    </xf>
    <xf numFmtId="0" fontId="6" fillId="5" borderId="0" xfId="3" applyFont="1" applyFill="1" applyAlignment="1">
      <alignment horizontal="center" vertical="center"/>
    </xf>
    <xf numFmtId="0" fontId="6" fillId="5" borderId="3" xfId="3" applyFont="1" applyFill="1" applyBorder="1" applyAlignment="1">
      <alignment horizontal="right" vertical="top"/>
    </xf>
    <xf numFmtId="0" fontId="6" fillId="5" borderId="0" xfId="3" applyFont="1" applyFill="1" applyAlignment="1">
      <alignment horizontal="right" vertical="top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7" fillId="2" borderId="0" xfId="0" applyFont="1" applyFill="1" applyAlignment="1" applyProtection="1">
      <alignment horizontal="center" vertical="top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0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vertical="top" wrapText="1"/>
    </xf>
    <xf numFmtId="0" fontId="6" fillId="5" borderId="1" xfId="3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2" borderId="0" xfId="0" applyFont="1" applyFill="1" applyAlignment="1">
      <alignment vertical="top" wrapText="1"/>
    </xf>
    <xf numFmtId="0" fontId="24" fillId="2" borderId="0" xfId="3" applyFont="1" applyFill="1" applyAlignment="1">
      <alignment horizontal="center"/>
    </xf>
    <xf numFmtId="0" fontId="3" fillId="2" borderId="0" xfId="3" applyFont="1" applyFill="1" applyAlignment="1">
      <alignment horizontal="center"/>
    </xf>
    <xf numFmtId="165" fontId="6" fillId="5" borderId="3" xfId="1" applyNumberFormat="1" applyFont="1" applyFill="1" applyBorder="1" applyAlignment="1">
      <alignment horizontal="center" vertical="center"/>
    </xf>
    <xf numFmtId="165" fontId="6" fillId="5" borderId="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4" fillId="2" borderId="1" xfId="0" applyFont="1" applyFill="1" applyBorder="1" applyAlignment="1" applyProtection="1">
      <alignment horizontal="center"/>
      <protection locked="0"/>
    </xf>
    <xf numFmtId="0" fontId="6" fillId="5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top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top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3" fontId="3" fillId="2" borderId="0" xfId="0" applyNumberFormat="1" applyFont="1" applyFill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top" wrapText="1"/>
    </xf>
    <xf numFmtId="3" fontId="8" fillId="2" borderId="0" xfId="0" applyNumberFormat="1" applyFont="1" applyFill="1" applyAlignment="1">
      <alignment horizontal="left" vertical="top" wrapText="1"/>
    </xf>
    <xf numFmtId="0" fontId="30" fillId="2" borderId="0" xfId="3" applyFont="1" applyFill="1" applyAlignment="1">
      <alignment horizontal="center"/>
    </xf>
    <xf numFmtId="43" fontId="7" fillId="2" borderId="0" xfId="1" applyFont="1" applyFill="1" applyBorder="1" applyAlignment="1" applyProtection="1">
      <alignment horizontal="center"/>
      <protection locked="0"/>
    </xf>
    <xf numFmtId="0" fontId="3" fillId="2" borderId="0" xfId="3" applyFont="1" applyFill="1" applyAlignment="1">
      <alignment horizontal="left" vertical="top" wrapText="1"/>
    </xf>
    <xf numFmtId="0" fontId="3" fillId="2" borderId="5" xfId="3" applyFont="1" applyFill="1" applyBorder="1" applyAlignment="1">
      <alignment horizontal="left" vertical="top" wrapText="1"/>
    </xf>
    <xf numFmtId="0" fontId="3" fillId="2" borderId="7" xfId="3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7" fillId="2" borderId="0" xfId="3" applyFont="1" applyFill="1" applyAlignment="1">
      <alignment horizontal="left" vertical="top"/>
    </xf>
    <xf numFmtId="0" fontId="3" fillId="2" borderId="0" xfId="3" applyFont="1" applyFill="1" applyAlignment="1">
      <alignment horizontal="left" vertical="top"/>
    </xf>
    <xf numFmtId="0" fontId="7" fillId="2" borderId="0" xfId="3" applyFont="1" applyFill="1" applyAlignment="1">
      <alignment horizontal="left" vertical="top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6" fillId="5" borderId="3" xfId="3" applyFont="1" applyFill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39" fillId="0" borderId="21" xfId="8" applyFont="1" applyBorder="1" applyAlignment="1">
      <alignment horizontal="center" vertical="center" wrapText="1"/>
    </xf>
    <xf numFmtId="0" fontId="43" fillId="0" borderId="0" xfId="5" applyFont="1" applyAlignment="1">
      <alignment horizontal="right"/>
    </xf>
    <xf numFmtId="0" fontId="27" fillId="0" borderId="22" xfId="8" applyFont="1" applyBorder="1" applyAlignment="1">
      <alignment horizontal="center"/>
    </xf>
    <xf numFmtId="0" fontId="42" fillId="5" borderId="21" xfId="4" applyFont="1" applyFill="1" applyBorder="1" applyAlignment="1">
      <alignment horizontal="center"/>
    </xf>
    <xf numFmtId="0" fontId="42" fillId="5" borderId="21" xfId="4" applyFont="1" applyFill="1" applyBorder="1" applyAlignment="1">
      <alignment horizontal="left"/>
    </xf>
    <xf numFmtId="0" fontId="41" fillId="5" borderId="21" xfId="6" applyFont="1" applyFill="1" applyBorder="1" applyAlignment="1">
      <alignment horizontal="center" vertical="center" wrapText="1"/>
    </xf>
    <xf numFmtId="0" fontId="40" fillId="5" borderId="21" xfId="6" applyFont="1" applyFill="1" applyBorder="1" applyAlignment="1">
      <alignment horizontal="center" vertical="center" wrapText="1"/>
    </xf>
    <xf numFmtId="0" fontId="40" fillId="5" borderId="21" xfId="6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4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6" fillId="0" borderId="0" xfId="0" applyFont="1"/>
    <xf numFmtId="0" fontId="46" fillId="0" borderId="0" xfId="0" applyFont="1" applyAlignment="1">
      <alignment horizontal="center" vertical="center" wrapText="1"/>
    </xf>
    <xf numFmtId="0" fontId="47" fillId="0" borderId="0" xfId="0" applyFont="1"/>
    <xf numFmtId="0" fontId="35" fillId="0" borderId="0" xfId="0" applyFont="1"/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4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4" fontId="49" fillId="0" borderId="21" xfId="0" applyNumberFormat="1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1" fontId="49" fillId="0" borderId="21" xfId="0" applyNumberFormat="1" applyFont="1" applyBorder="1" applyAlignment="1">
      <alignment horizontal="center" vertical="center" wrapText="1"/>
    </xf>
    <xf numFmtId="0" fontId="50" fillId="6" borderId="21" xfId="0" applyFont="1" applyFill="1" applyBorder="1" applyAlignment="1">
      <alignment horizontal="center" vertical="center" wrapText="1"/>
    </xf>
    <xf numFmtId="0" fontId="50" fillId="6" borderId="11" xfId="0" applyFont="1" applyFill="1" applyBorder="1" applyAlignment="1">
      <alignment horizontal="center" vertical="center" wrapText="1"/>
    </xf>
    <xf numFmtId="0" fontId="50" fillId="6" borderId="9" xfId="0" applyFont="1" applyFill="1" applyBorder="1" applyAlignment="1">
      <alignment horizontal="center" vertical="center" wrapText="1"/>
    </xf>
    <xf numFmtId="0" fontId="50" fillId="6" borderId="12" xfId="0" applyFont="1" applyFill="1" applyBorder="1" applyAlignment="1">
      <alignment horizontal="center" vertical="center" wrapText="1"/>
    </xf>
    <xf numFmtId="0" fontId="51" fillId="0" borderId="0" xfId="0" quotePrefix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quotePrefix="1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 vertical="center" wrapText="1"/>
    </xf>
    <xf numFmtId="0" fontId="54" fillId="0" borderId="0" xfId="0" applyFont="1"/>
    <xf numFmtId="0" fontId="15" fillId="0" borderId="0" xfId="0" applyFont="1"/>
    <xf numFmtId="0" fontId="55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</cellXfs>
  <cellStyles count="9">
    <cellStyle name="=C:\WINNT\SYSTEM32\COMMAND.COM" xfId="2" xr:uid="{00000000-0005-0000-0000-000000000000}"/>
    <cellStyle name="Millares" xfId="1" builtinId="3"/>
    <cellStyle name="Normal" xfId="0" builtinId="0"/>
    <cellStyle name="Normal 15" xfId="8" xr:uid="{BFC5A368-78E9-4884-8127-26F00F843471}"/>
    <cellStyle name="Normal 2" xfId="3" xr:uid="{00000000-0005-0000-0000-000003000000}"/>
    <cellStyle name="Normal 6 5 2" xfId="4" xr:uid="{D224DD73-AD0E-4451-B586-68B5FF9EBBE5}"/>
    <cellStyle name="Normal 6 5 2 3" xfId="7" xr:uid="{D4C45370-EB9A-4B95-B1BC-E328AC0619CF}"/>
    <cellStyle name="Normal 9 3 2" xfId="6" xr:uid="{78E74E8D-FDC6-4FE3-83F8-E48C3D3DC976}"/>
    <cellStyle name="Normal_Formatos aspecto Financiero 2 2" xfId="5" xr:uid="{BAF00BC6-514A-4F49-A953-F675AC3CE7D7}"/>
  </cellStyles>
  <dxfs count="0"/>
  <tableStyles count="0" defaultTableStyle="TableStyleMedium2" defaultPivotStyle="PivotStyleLight16"/>
  <colors>
    <mruColors>
      <color rgb="FF660033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68</xdr:row>
      <xdr:rowOff>114300</xdr:rowOff>
    </xdr:from>
    <xdr:to>
      <xdr:col>4</xdr:col>
      <xdr:colOff>266700</xdr:colOff>
      <xdr:row>73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2525" y="13144500"/>
          <a:ext cx="23050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    LIC.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PEDRO TORRES GONZÁLEZ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SUBSECRETARIO DE EGRESOS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695325</xdr:colOff>
      <xdr:row>68</xdr:row>
      <xdr:rowOff>152400</xdr:rowOff>
    </xdr:from>
    <xdr:to>
      <xdr:col>9</xdr:col>
      <xdr:colOff>485775</xdr:colOff>
      <xdr:row>73</xdr:row>
      <xdr:rowOff>57150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29400" y="13182600"/>
          <a:ext cx="270510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    C.P.C.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RAYMUNDO SEGURA ESTRADA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SECRETARIO DE FINANZAS Y ADMINISTRACIÓN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4</xdr:col>
      <xdr:colOff>504825</xdr:colOff>
      <xdr:row>74</xdr:row>
      <xdr:rowOff>114300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82909E9-4926-4960-BA2A-3CFA70CA9AD0}"/>
            </a:ext>
          </a:extLst>
        </xdr:cNvPr>
        <xdr:cNvSpPr txBox="1"/>
      </xdr:nvSpPr>
      <xdr:spPr>
        <a:xfrm flipH="1">
          <a:off x="3695700" y="14382750"/>
          <a:ext cx="2857500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84</xdr:row>
      <xdr:rowOff>28575</xdr:rowOff>
    </xdr:from>
    <xdr:ext cx="2857500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3B3921C-93E2-49D7-B9A7-66648770265B}"/>
            </a:ext>
          </a:extLst>
        </xdr:cNvPr>
        <xdr:cNvSpPr txBox="1"/>
      </xdr:nvSpPr>
      <xdr:spPr>
        <a:xfrm flipH="1">
          <a:off x="1552575" y="16030575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PEDRO TORRES GONZÁLEZ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SUBSECRETARIO DE EGRESOS</a:t>
          </a:r>
          <a:endParaRPr lang="es-MX" sz="1100"/>
        </a:p>
      </xdr:txBody>
    </xdr:sp>
    <xdr:clientData/>
  </xdr:oneCellAnchor>
  <xdr:oneCellAnchor>
    <xdr:from>
      <xdr:col>3</xdr:col>
      <xdr:colOff>3057525</xdr:colOff>
      <xdr:row>84</xdr:row>
      <xdr:rowOff>38100</xdr:rowOff>
    </xdr:from>
    <xdr:ext cx="2857500" cy="609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2E9A89-4D79-4435-90E0-E6E05CEC5CFB}"/>
            </a:ext>
          </a:extLst>
        </xdr:cNvPr>
        <xdr:cNvSpPr txBox="1"/>
      </xdr:nvSpPr>
      <xdr:spPr>
        <a:xfrm flipH="1">
          <a:off x="3048000" y="16040100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C.P.C RAYMUNDO SEGURA ESTRADA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SECRETARIO DE FINANZAS Y ADMINISTRACIÓN</a:t>
          </a:r>
          <a:endParaRPr lang="es-MX" sz="1100"/>
        </a:p>
      </xdr:txBody>
    </xdr:sp>
    <xdr:clientData/>
  </xdr:oneCellAnchor>
  <xdr:oneCellAnchor>
    <xdr:from>
      <xdr:col>3</xdr:col>
      <xdr:colOff>828675</xdr:colOff>
      <xdr:row>91</xdr:row>
      <xdr:rowOff>76200</xdr:rowOff>
    </xdr:from>
    <xdr:ext cx="2857500" cy="609013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702EE6F-7CDC-4EA3-B2CD-2E28F3EC6417}"/>
            </a:ext>
          </a:extLst>
        </xdr:cNvPr>
        <xdr:cNvSpPr txBox="1"/>
      </xdr:nvSpPr>
      <xdr:spPr>
        <a:xfrm flipH="1">
          <a:off x="3048000" y="17411700"/>
          <a:ext cx="28575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MTRO. RICARDO SALINAS MÉNDEZ</a:t>
          </a:r>
        </a:p>
        <a:p>
          <a:pPr algn="ctr"/>
          <a:r>
            <a:rPr lang="es-MX" sz="110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OFICIAL MAYOR</a:t>
          </a:r>
          <a:endParaRPr lang="es-MX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1174761</xdr:colOff>
      <xdr:row>56</xdr:row>
      <xdr:rowOff>81185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15BD9A8-6ACD-4793-8345-9CD672A63185}"/>
            </a:ext>
          </a:extLst>
        </xdr:cNvPr>
        <xdr:cNvSpPr txBox="1"/>
      </xdr:nvSpPr>
      <xdr:spPr>
        <a:xfrm flipH="1">
          <a:off x="6242061" y="10749185"/>
          <a:ext cx="2857500" cy="4903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1038225</xdr:colOff>
      <xdr:row>74</xdr:row>
      <xdr:rowOff>0</xdr:rowOff>
    </xdr:from>
    <xdr:ext cx="2857500" cy="4903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289976-88B7-47BE-A1BC-1C7C8125AC90}"/>
            </a:ext>
          </a:extLst>
        </xdr:cNvPr>
        <xdr:cNvSpPr txBox="1"/>
      </xdr:nvSpPr>
      <xdr:spPr>
        <a:xfrm flipH="1">
          <a:off x="3048000" y="14097000"/>
          <a:ext cx="2857500" cy="490327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90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900" b="0" i="0" u="none" strike="noStrike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OFICIAL MAYOR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82</xdr:row>
      <xdr:rowOff>133350</xdr:rowOff>
    </xdr:from>
    <xdr:ext cx="2714625" cy="60901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090D51F-69C9-4A24-82C4-BF731FFEE7B9}"/>
            </a:ext>
          </a:extLst>
        </xdr:cNvPr>
        <xdr:cNvSpPr txBox="1"/>
      </xdr:nvSpPr>
      <xdr:spPr>
        <a:xfrm>
          <a:off x="1600200" y="15754350"/>
          <a:ext cx="2714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____________________________________LIC.</a:t>
          </a:r>
          <a:r>
            <a:rPr lang="es-MX" sz="1100" baseline="0"/>
            <a:t> PEDRO GONZÁLEZ TORRES</a:t>
          </a:r>
        </a:p>
        <a:p>
          <a:pPr algn="ctr"/>
          <a:r>
            <a:rPr lang="es-MX" sz="1100" baseline="0"/>
            <a:t>SUBSECRETARIO DE EGRESOS</a:t>
          </a:r>
          <a:endParaRPr lang="es-MX" sz="1100"/>
        </a:p>
      </xdr:txBody>
    </xdr:sp>
    <xdr:clientData/>
  </xdr:oneCellAnchor>
  <xdr:oneCellAnchor>
    <xdr:from>
      <xdr:col>5</xdr:col>
      <xdr:colOff>2543176</xdr:colOff>
      <xdr:row>82</xdr:row>
      <xdr:rowOff>142875</xdr:rowOff>
    </xdr:from>
    <xdr:ext cx="2876550" cy="7812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FD87D1-BF97-4CEA-8B2C-5F30BF5FD293}"/>
            </a:ext>
          </a:extLst>
        </xdr:cNvPr>
        <xdr:cNvSpPr txBox="1"/>
      </xdr:nvSpPr>
      <xdr:spPr>
        <a:xfrm>
          <a:off x="4572001" y="15763875"/>
          <a:ext cx="287655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 baseline="0"/>
            <a:t>C.P.C. RAYMUNDO SEGURA ESTRADA</a:t>
          </a:r>
        </a:p>
        <a:p>
          <a:pPr algn="ctr"/>
          <a:r>
            <a:rPr lang="es-MX" sz="1100" baseline="0"/>
            <a:t>SECRETARIO DE FINANZAS Y ADMINISTRACIÓN	</a:t>
          </a:r>
          <a:endParaRPr lang="es-MX" sz="1100"/>
        </a:p>
      </xdr:txBody>
    </xdr:sp>
    <xdr:clientData/>
  </xdr:oneCellAnchor>
  <xdr:oneCellAnchor>
    <xdr:from>
      <xdr:col>5</xdr:col>
      <xdr:colOff>323850</xdr:colOff>
      <xdr:row>92</xdr:row>
      <xdr:rowOff>0</xdr:rowOff>
    </xdr:from>
    <xdr:ext cx="2857500" cy="58554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9778C66-9BAC-453E-B4CF-CBD830BD6BB1}"/>
            </a:ext>
          </a:extLst>
        </xdr:cNvPr>
        <xdr:cNvSpPr txBox="1"/>
      </xdr:nvSpPr>
      <xdr:spPr>
        <a:xfrm flipH="1">
          <a:off x="4133850" y="17526000"/>
          <a:ext cx="2857500" cy="58554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MTRO. RICARDO SALINAS MÉNDEZ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OFICIAL MAYOR</a:t>
          </a:r>
          <a:endParaRPr lang="es-MX" sz="105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104776</xdr:rowOff>
    </xdr:from>
    <xdr:ext cx="1847850" cy="748664"/>
    <xdr:pic>
      <xdr:nvPicPr>
        <xdr:cNvPr id="2" name="Imagen 1">
          <a:extLst>
            <a:ext uri="{FF2B5EF4-FFF2-40B4-BE49-F238E27FC236}">
              <a16:creationId xmlns:a16="http://schemas.microsoft.com/office/drawing/2014/main" id="{3809FAD0-712B-408B-8B54-7D453AD6AE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5276"/>
          <a:ext cx="1847850" cy="748664"/>
        </a:xfrm>
        <a:prstGeom prst="rect">
          <a:avLst/>
        </a:prstGeom>
      </xdr:spPr>
    </xdr:pic>
    <xdr:clientData/>
  </xdr:oneCellAnchor>
  <xdr:oneCellAnchor>
    <xdr:from>
      <xdr:col>6</xdr:col>
      <xdr:colOff>257174</xdr:colOff>
      <xdr:row>1</xdr:row>
      <xdr:rowOff>152400</xdr:rowOff>
    </xdr:from>
    <xdr:ext cx="2124075" cy="838200"/>
    <xdr:pic>
      <xdr:nvPicPr>
        <xdr:cNvPr id="3" name="Imagen 2" descr="G:\2021\nueva administración\LOGOS\finanzas copia.jpg">
          <a:extLst>
            <a:ext uri="{FF2B5EF4-FFF2-40B4-BE49-F238E27FC236}">
              <a16:creationId xmlns:a16="http://schemas.microsoft.com/office/drawing/2014/main" id="{8BF1CD14-586B-4796-8AB1-C9DEC0FA70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4" y="342900"/>
          <a:ext cx="2124075" cy="838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732695</xdr:colOff>
      <xdr:row>40</xdr:row>
      <xdr:rowOff>168517</xdr:rowOff>
    </xdr:from>
    <xdr:to>
      <xdr:col>3</xdr:col>
      <xdr:colOff>1377465</xdr:colOff>
      <xdr:row>44</xdr:row>
      <xdr:rowOff>131883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F2A632-4561-4812-BE6E-182356934355}"/>
            </a:ext>
          </a:extLst>
        </xdr:cNvPr>
        <xdr:cNvSpPr txBox="1"/>
      </xdr:nvSpPr>
      <xdr:spPr>
        <a:xfrm>
          <a:off x="2256695" y="7788517"/>
          <a:ext cx="787645" cy="725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________________________________</a:t>
          </a:r>
        </a:p>
        <a:p>
          <a:pPr algn="ctr"/>
          <a:r>
            <a:rPr lang="en-US" sz="1050"/>
            <a:t>LIC.</a:t>
          </a:r>
          <a:r>
            <a:rPr lang="en-US" sz="1050" baseline="0"/>
            <a:t> PEDRO TORRES GONZÁLEZ</a:t>
          </a:r>
          <a:endParaRPr lang="en-US" sz="1050"/>
        </a:p>
        <a:p>
          <a:pPr algn="ctr"/>
          <a:r>
            <a:rPr lang="en-US" sz="1050"/>
            <a:t>SUBSECRETARIO DE EGRESOS</a:t>
          </a:r>
        </a:p>
      </xdr:txBody>
    </xdr:sp>
    <xdr:clientData/>
  </xdr:twoCellAnchor>
  <xdr:twoCellAnchor>
    <xdr:from>
      <xdr:col>5</xdr:col>
      <xdr:colOff>769325</xdr:colOff>
      <xdr:row>40</xdr:row>
      <xdr:rowOff>175848</xdr:rowOff>
    </xdr:from>
    <xdr:to>
      <xdr:col>8</xdr:col>
      <xdr:colOff>615461</xdr:colOff>
      <xdr:row>44</xdr:row>
      <xdr:rowOff>102581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DB560E1-6E09-447F-AC5C-719FCE2049AA}"/>
            </a:ext>
          </a:extLst>
        </xdr:cNvPr>
        <xdr:cNvSpPr txBox="1"/>
      </xdr:nvSpPr>
      <xdr:spPr>
        <a:xfrm>
          <a:off x="4569800" y="7795848"/>
          <a:ext cx="2141661" cy="688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50"/>
            <a:t>________________________________</a:t>
          </a:r>
        </a:p>
        <a:p>
          <a:pPr algn="ctr"/>
          <a:r>
            <a:rPr lang="en-US" sz="1050"/>
            <a:t>C.P.C.</a:t>
          </a:r>
          <a:r>
            <a:rPr lang="en-US" sz="1050" baseline="0"/>
            <a:t> RAYMUNDO SEGURA ESTRADA</a:t>
          </a:r>
          <a:endParaRPr lang="en-US" sz="1050"/>
        </a:p>
        <a:p>
          <a:pPr algn="ctr"/>
          <a:r>
            <a:rPr lang="en-US" sz="1050"/>
            <a:t>SECRETARIO</a:t>
          </a:r>
          <a:r>
            <a:rPr lang="en-US" sz="1050" baseline="0"/>
            <a:t> DE FINANZAS Y ADMINISTRACIÓN</a:t>
          </a:r>
          <a:endParaRPr lang="en-US" sz="1050"/>
        </a:p>
      </xdr:txBody>
    </xdr:sp>
    <xdr:clientData/>
  </xdr:twoCellAnchor>
  <xdr:oneCellAnchor>
    <xdr:from>
      <xdr:col>3</xdr:col>
      <xdr:colOff>1229595</xdr:colOff>
      <xdr:row>48</xdr:row>
      <xdr:rowOff>0</xdr:rowOff>
    </xdr:from>
    <xdr:ext cx="2857500" cy="58554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3F29BC-E7FD-455C-95BB-C2C8EBE5DBFC}"/>
            </a:ext>
          </a:extLst>
        </xdr:cNvPr>
        <xdr:cNvSpPr txBox="1"/>
      </xdr:nvSpPr>
      <xdr:spPr>
        <a:xfrm flipH="1">
          <a:off x="3048870" y="9144000"/>
          <a:ext cx="2857500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____________________________________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MTRO. RICARDO SALINAS MÉNDEZ</a:t>
          </a:r>
        </a:p>
        <a:p>
          <a:pPr algn="ctr"/>
          <a:r>
            <a:rPr lang="es-MX" sz="1050" b="0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OFICIAL MAYOR</a:t>
          </a:r>
          <a:endParaRPr lang="es-MX" sz="105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112073</xdr:colOff>
      <xdr:row>40</xdr:row>
      <xdr:rowOff>138116</xdr:rowOff>
    </xdr:from>
    <xdr:to>
      <xdr:col>8</xdr:col>
      <xdr:colOff>601494</xdr:colOff>
      <xdr:row>47</xdr:row>
      <xdr:rowOff>42334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12893A0E-6592-49AD-BB3B-59DB0778D376}"/>
            </a:ext>
          </a:extLst>
        </xdr:cNvPr>
        <xdr:cNvSpPr txBox="1">
          <a:spLocks noChangeArrowheads="1"/>
        </xdr:cNvSpPr>
      </xdr:nvSpPr>
      <xdr:spPr bwMode="auto">
        <a:xfrm>
          <a:off x="4684073" y="7758116"/>
          <a:ext cx="2013421" cy="1237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Secretario de Finanzas y Administración</a:t>
          </a: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8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C.P.C. Raymundo</a:t>
          </a: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Segura Estrada</a:t>
          </a:r>
          <a:endParaRPr lang="es-MX" sz="800" b="0" i="0" strike="noStrike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40</xdr:row>
      <xdr:rowOff>169792</xdr:rowOff>
    </xdr:from>
    <xdr:to>
      <xdr:col>1</xdr:col>
      <xdr:colOff>111453</xdr:colOff>
      <xdr:row>46</xdr:row>
      <xdr:rowOff>71601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1125AF0C-C472-4CEB-9403-DF9D48BCC308}"/>
            </a:ext>
          </a:extLst>
        </xdr:cNvPr>
        <xdr:cNvSpPr txBox="1">
          <a:spLocks noChangeArrowheads="1"/>
        </xdr:cNvSpPr>
      </xdr:nvSpPr>
      <xdr:spPr bwMode="auto">
        <a:xfrm>
          <a:off x="0" y="7789792"/>
          <a:ext cx="873453" cy="104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cs typeface="Arial"/>
            </a:rPr>
            <a:t>Titular de la Unidad de Deuda y Financiamiento</a:t>
          </a: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Lic. Yomeida Jiménez Ramírez</a:t>
          </a:r>
          <a:endParaRPr lang="es-MX" sz="900" b="0" i="0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showGridLines="0" topLeftCell="A43" zoomScaleNormal="100" workbookViewId="0">
      <selection activeCell="M68" sqref="M68"/>
    </sheetView>
  </sheetViews>
  <sheetFormatPr baseColWidth="10" defaultColWidth="11.42578125" defaultRowHeight="15"/>
  <cols>
    <col min="1" max="1" width="1.42578125" customWidth="1"/>
    <col min="2" max="2" width="2.7109375" customWidth="1"/>
    <col min="3" max="4" width="21.85546875" customWidth="1"/>
    <col min="5" max="6" width="14.85546875" customWidth="1"/>
    <col min="8" max="8" width="21.85546875" customWidth="1"/>
    <col min="9" max="9" width="23" customWidth="1"/>
    <col min="10" max="11" width="15.140625" customWidth="1"/>
    <col min="12" max="12" width="2.42578125" customWidth="1"/>
    <col min="13" max="13" width="16.140625" bestFit="1" customWidth="1"/>
    <col min="14" max="14" width="16.85546875" bestFit="1" customWidth="1"/>
    <col min="15" max="15" width="15.28515625" bestFit="1" customWidth="1"/>
  </cols>
  <sheetData>
    <row r="1" spans="1:12" ht="18">
      <c r="A1" s="1"/>
      <c r="B1" s="2"/>
      <c r="C1" s="3"/>
      <c r="D1" s="309" t="s">
        <v>0</v>
      </c>
      <c r="E1" s="309"/>
      <c r="F1" s="309"/>
      <c r="G1" s="309"/>
      <c r="H1" s="309"/>
      <c r="I1" s="309"/>
      <c r="J1" s="309"/>
      <c r="K1" s="305" t="s">
        <v>1</v>
      </c>
      <c r="L1" s="305"/>
    </row>
    <row r="2" spans="1:12" ht="18">
      <c r="A2" s="1"/>
      <c r="B2" s="2"/>
      <c r="C2" s="3"/>
      <c r="D2" s="309" t="s">
        <v>65</v>
      </c>
      <c r="E2" s="309"/>
      <c r="F2" s="309"/>
      <c r="G2" s="309"/>
      <c r="H2" s="309"/>
      <c r="I2" s="309"/>
      <c r="J2" s="309"/>
      <c r="K2" s="3"/>
      <c r="L2" s="3"/>
    </row>
    <row r="3" spans="1:12">
      <c r="A3" s="1"/>
      <c r="B3" s="2"/>
      <c r="C3" s="4"/>
      <c r="D3" s="310" t="s">
        <v>2</v>
      </c>
      <c r="E3" s="310"/>
      <c r="F3" s="310"/>
      <c r="G3" s="310"/>
      <c r="H3" s="310"/>
      <c r="I3" s="310"/>
      <c r="J3" s="310"/>
      <c r="K3" s="4"/>
      <c r="L3" s="4"/>
    </row>
    <row r="4" spans="1:12">
      <c r="A4" s="1"/>
      <c r="B4" s="5"/>
      <c r="C4" s="50" t="s">
        <v>3</v>
      </c>
      <c r="D4" s="311" t="s">
        <v>4</v>
      </c>
      <c r="E4" s="311"/>
      <c r="F4" s="311"/>
      <c r="G4" s="311"/>
      <c r="H4" s="311"/>
      <c r="I4" s="311"/>
      <c r="J4" s="311"/>
      <c r="K4" s="6"/>
      <c r="L4" s="2"/>
    </row>
    <row r="5" spans="1:12">
      <c r="A5" s="1"/>
      <c r="B5" s="4"/>
      <c r="C5" s="4"/>
      <c r="D5" s="4"/>
      <c r="E5" s="4"/>
      <c r="F5" s="4"/>
      <c r="G5" s="7"/>
      <c r="H5" s="4"/>
      <c r="I5" s="4"/>
      <c r="J5" s="4"/>
      <c r="K5" s="4"/>
      <c r="L5" s="2"/>
    </row>
    <row r="6" spans="1:12">
      <c r="A6" s="1"/>
      <c r="B6" s="315"/>
      <c r="C6" s="317" t="s">
        <v>5</v>
      </c>
      <c r="D6" s="317"/>
      <c r="E6" s="306" t="s">
        <v>6</v>
      </c>
      <c r="F6" s="306"/>
      <c r="G6" s="319"/>
      <c r="H6" s="317" t="s">
        <v>5</v>
      </c>
      <c r="I6" s="317"/>
      <c r="J6" s="306" t="s">
        <v>6</v>
      </c>
      <c r="K6" s="306"/>
      <c r="L6" s="108"/>
    </row>
    <row r="7" spans="1:12">
      <c r="A7" s="1"/>
      <c r="B7" s="316"/>
      <c r="C7" s="318"/>
      <c r="D7" s="318"/>
      <c r="E7" s="109">
        <v>2026</v>
      </c>
      <c r="F7" s="109">
        <v>2025</v>
      </c>
      <c r="G7" s="320"/>
      <c r="H7" s="318"/>
      <c r="I7" s="318"/>
      <c r="J7" s="109">
        <v>2026</v>
      </c>
      <c r="K7" s="109">
        <v>2025</v>
      </c>
      <c r="L7" s="110"/>
    </row>
    <row r="8" spans="1:12">
      <c r="A8" s="1"/>
      <c r="B8" s="8"/>
      <c r="C8" s="4"/>
      <c r="D8" s="4"/>
      <c r="E8" s="4"/>
      <c r="F8" s="4"/>
      <c r="G8" s="7"/>
      <c r="H8" s="4"/>
      <c r="I8" s="4"/>
      <c r="J8" s="4"/>
      <c r="K8" s="4"/>
      <c r="L8" s="9"/>
    </row>
    <row r="9" spans="1:12">
      <c r="A9" s="1"/>
      <c r="B9" s="10"/>
      <c r="C9" s="321" t="s">
        <v>7</v>
      </c>
      <c r="D9" s="321"/>
      <c r="E9" s="11"/>
      <c r="F9" s="12"/>
      <c r="G9" s="13"/>
      <c r="H9" s="321" t="s">
        <v>8</v>
      </c>
      <c r="I9" s="321"/>
      <c r="J9" s="14"/>
      <c r="K9" s="14"/>
      <c r="L9" s="9"/>
    </row>
    <row r="10" spans="1:12">
      <c r="A10" s="1"/>
      <c r="B10" s="10"/>
      <c r="C10" s="15"/>
      <c r="D10" s="14"/>
      <c r="E10" s="16"/>
      <c r="F10" s="16"/>
      <c r="G10" s="13"/>
      <c r="H10" s="15"/>
      <c r="I10" s="14"/>
      <c r="J10" s="17"/>
      <c r="K10" s="17"/>
      <c r="L10" s="9"/>
    </row>
    <row r="11" spans="1:12">
      <c r="A11" s="1"/>
      <c r="B11" s="10"/>
      <c r="C11" s="312" t="s">
        <v>9</v>
      </c>
      <c r="D11" s="312"/>
      <c r="E11" s="16"/>
      <c r="F11" s="16"/>
      <c r="G11" s="13"/>
      <c r="H11" s="312" t="s">
        <v>10</v>
      </c>
      <c r="I11" s="312"/>
      <c r="J11" s="16"/>
      <c r="K11" s="16"/>
      <c r="L11" s="9"/>
    </row>
    <row r="12" spans="1:12">
      <c r="A12" s="1"/>
      <c r="B12" s="10"/>
      <c r="C12" s="18"/>
      <c r="D12" s="19"/>
      <c r="E12" s="16"/>
      <c r="F12" s="16"/>
      <c r="G12" s="13"/>
      <c r="H12" s="18"/>
      <c r="I12" s="19"/>
      <c r="J12" s="16"/>
      <c r="K12" s="16"/>
      <c r="L12" s="9"/>
    </row>
    <row r="13" spans="1:12">
      <c r="A13" s="1"/>
      <c r="B13" s="10"/>
      <c r="C13" s="313" t="s">
        <v>11</v>
      </c>
      <c r="D13" s="313"/>
      <c r="E13" s="20">
        <v>8061646263.9400024</v>
      </c>
      <c r="F13" s="20">
        <v>6212876851.8500004</v>
      </c>
      <c r="G13" s="13"/>
      <c r="H13" s="313" t="s">
        <v>12</v>
      </c>
      <c r="I13" s="313"/>
      <c r="J13" s="20">
        <v>12035052953.639999</v>
      </c>
      <c r="K13" s="20">
        <v>13213581468.290001</v>
      </c>
      <c r="L13" s="9"/>
    </row>
    <row r="14" spans="1:12">
      <c r="A14" s="1"/>
      <c r="B14" s="10"/>
      <c r="C14" s="313" t="s">
        <v>13</v>
      </c>
      <c r="D14" s="313"/>
      <c r="E14" s="20">
        <v>9426520504.9599991</v>
      </c>
      <c r="F14" s="20">
        <v>9380175324.9099998</v>
      </c>
      <c r="G14" s="13"/>
      <c r="H14" s="313" t="s">
        <v>14</v>
      </c>
      <c r="I14" s="313"/>
      <c r="J14" s="20">
        <v>0</v>
      </c>
      <c r="K14" s="20">
        <v>0</v>
      </c>
      <c r="L14" s="9"/>
    </row>
    <row r="15" spans="1:12">
      <c r="A15" s="1"/>
      <c r="B15" s="10"/>
      <c r="C15" s="313" t="s">
        <v>15</v>
      </c>
      <c r="D15" s="313"/>
      <c r="E15" s="20">
        <v>15618563.550000001</v>
      </c>
      <c r="F15" s="20">
        <v>18871790.82</v>
      </c>
      <c r="G15" s="13"/>
      <c r="H15" s="314" t="s">
        <v>16</v>
      </c>
      <c r="I15" s="314"/>
      <c r="J15" s="20">
        <v>39353498.899999999</v>
      </c>
      <c r="K15" s="20">
        <v>0</v>
      </c>
      <c r="L15" s="9"/>
    </row>
    <row r="16" spans="1:12">
      <c r="A16" s="1"/>
      <c r="B16" s="10"/>
      <c r="C16" s="313" t="s">
        <v>17</v>
      </c>
      <c r="D16" s="313"/>
      <c r="E16" s="20">
        <v>0</v>
      </c>
      <c r="F16" s="20">
        <v>0</v>
      </c>
      <c r="G16" s="13"/>
      <c r="H16" s="313" t="s">
        <v>18</v>
      </c>
      <c r="I16" s="313"/>
      <c r="J16" s="20">
        <v>0</v>
      </c>
      <c r="K16" s="20">
        <v>0</v>
      </c>
      <c r="L16" s="9"/>
    </row>
    <row r="17" spans="1:14">
      <c r="A17" s="1"/>
      <c r="B17" s="10"/>
      <c r="C17" s="313" t="s">
        <v>19</v>
      </c>
      <c r="D17" s="313"/>
      <c r="E17" s="20">
        <v>0</v>
      </c>
      <c r="F17" s="20">
        <v>0</v>
      </c>
      <c r="G17" s="13"/>
      <c r="H17" s="313" t="s">
        <v>20</v>
      </c>
      <c r="I17" s="313"/>
      <c r="J17" s="20">
        <v>0</v>
      </c>
      <c r="K17" s="20">
        <v>0</v>
      </c>
      <c r="L17" s="9"/>
    </row>
    <row r="18" spans="1:14" ht="15" customHeight="1">
      <c r="A18" s="1"/>
      <c r="B18" s="10"/>
      <c r="C18" s="313" t="s">
        <v>21</v>
      </c>
      <c r="D18" s="313"/>
      <c r="E18" s="20">
        <v>-69412839.060000002</v>
      </c>
      <c r="F18" s="20">
        <v>-69412839.060000002</v>
      </c>
      <c r="G18" s="13"/>
      <c r="H18" s="313" t="s">
        <v>22</v>
      </c>
      <c r="I18" s="313"/>
      <c r="J18" s="20">
        <v>1076484582.79</v>
      </c>
      <c r="K18" s="20">
        <v>970378382.98000002</v>
      </c>
      <c r="L18" s="9"/>
    </row>
    <row r="19" spans="1:14">
      <c r="A19" s="1"/>
      <c r="B19" s="10"/>
      <c r="C19" s="313"/>
      <c r="D19" s="313"/>
      <c r="E19" s="20"/>
      <c r="F19" s="20"/>
      <c r="G19" s="13"/>
      <c r="H19" s="313"/>
      <c r="I19" s="313"/>
      <c r="J19" s="20">
        <v>0</v>
      </c>
      <c r="K19" s="20">
        <v>0</v>
      </c>
      <c r="L19" s="9"/>
    </row>
    <row r="20" spans="1:14">
      <c r="A20" s="1"/>
      <c r="B20" s="10"/>
      <c r="C20" s="313" t="s">
        <v>23</v>
      </c>
      <c r="D20" s="313"/>
      <c r="E20" s="20">
        <v>0</v>
      </c>
      <c r="F20" s="20">
        <v>0</v>
      </c>
      <c r="G20" s="13"/>
      <c r="H20" s="313" t="s">
        <v>24</v>
      </c>
      <c r="I20" s="313"/>
      <c r="J20" s="20">
        <v>0</v>
      </c>
      <c r="K20" s="20">
        <v>0</v>
      </c>
      <c r="L20" s="9"/>
    </row>
    <row r="21" spans="1:14">
      <c r="A21" s="1"/>
      <c r="B21" s="10"/>
      <c r="C21" s="21"/>
      <c r="D21" s="22"/>
      <c r="E21" s="23"/>
      <c r="F21" s="23"/>
      <c r="G21" s="13"/>
      <c r="H21" s="313" t="s">
        <v>25</v>
      </c>
      <c r="I21" s="313"/>
      <c r="J21" s="20">
        <v>4795435426.6300001</v>
      </c>
      <c r="K21" s="20">
        <v>3907965537.5900002</v>
      </c>
      <c r="L21" s="9"/>
    </row>
    <row r="22" spans="1:14">
      <c r="A22" s="1"/>
      <c r="B22" s="24"/>
      <c r="C22" s="312" t="s">
        <v>26</v>
      </c>
      <c r="D22" s="312"/>
      <c r="E22" s="17">
        <f>SUM(E13:E21)</f>
        <v>17434372493.389999</v>
      </c>
      <c r="F22" s="17">
        <f>SUM(F13:F21)</f>
        <v>15542511128.52</v>
      </c>
      <c r="G22" s="25"/>
      <c r="H22" s="15"/>
      <c r="I22" s="14"/>
      <c r="J22" s="26"/>
      <c r="K22" s="26"/>
      <c r="L22" s="9"/>
    </row>
    <row r="23" spans="1:14">
      <c r="A23" s="1"/>
      <c r="B23" s="24"/>
      <c r="C23" s="15"/>
      <c r="D23" s="27"/>
      <c r="E23" s="26"/>
      <c r="F23" s="26"/>
      <c r="G23" s="25"/>
      <c r="H23" s="312" t="s">
        <v>27</v>
      </c>
      <c r="I23" s="312"/>
      <c r="J23" s="17">
        <f>SUM(J13:J22)</f>
        <v>17946326461.959999</v>
      </c>
      <c r="K23" s="17">
        <f>SUM(K13:K22)</f>
        <v>18091925388.860001</v>
      </c>
      <c r="L23" s="9"/>
    </row>
    <row r="24" spans="1:14">
      <c r="A24" s="1"/>
      <c r="B24" s="10"/>
      <c r="C24" s="21"/>
      <c r="D24" s="21"/>
      <c r="E24" s="23"/>
      <c r="F24" s="23"/>
      <c r="G24" s="13"/>
      <c r="H24" s="28"/>
      <c r="I24" s="22"/>
      <c r="J24" s="23"/>
      <c r="K24" s="23"/>
      <c r="L24" s="9"/>
    </row>
    <row r="25" spans="1:14">
      <c r="A25" s="1"/>
      <c r="B25" s="10"/>
      <c r="C25" s="312" t="s">
        <v>28</v>
      </c>
      <c r="D25" s="312"/>
      <c r="E25" s="16"/>
      <c r="F25" s="16"/>
      <c r="G25" s="13"/>
      <c r="H25" s="312" t="s">
        <v>29</v>
      </c>
      <c r="I25" s="312"/>
      <c r="J25" s="16"/>
      <c r="K25" s="16"/>
      <c r="L25" s="9"/>
    </row>
    <row r="26" spans="1:14">
      <c r="A26" s="1"/>
      <c r="B26" s="10"/>
      <c r="C26" s="21"/>
      <c r="D26" s="21"/>
      <c r="E26" s="23"/>
      <c r="F26" s="23"/>
      <c r="G26" s="13"/>
      <c r="H26" s="21"/>
      <c r="I26" s="22"/>
      <c r="J26" s="23"/>
      <c r="K26" s="23"/>
      <c r="L26" s="9"/>
    </row>
    <row r="27" spans="1:14">
      <c r="A27" s="1"/>
      <c r="B27" s="10"/>
      <c r="C27" s="313" t="s">
        <v>30</v>
      </c>
      <c r="D27" s="313"/>
      <c r="E27" s="20">
        <v>336344530.94999999</v>
      </c>
      <c r="F27" s="20">
        <v>336344530.94999999</v>
      </c>
      <c r="G27" s="13"/>
      <c r="H27" s="313" t="s">
        <v>31</v>
      </c>
      <c r="I27" s="313"/>
      <c r="J27" s="20">
        <v>0</v>
      </c>
      <c r="K27" s="20">
        <v>0</v>
      </c>
      <c r="L27" s="9"/>
    </row>
    <row r="28" spans="1:14" ht="15" customHeight="1">
      <c r="A28" s="1"/>
      <c r="B28" s="10"/>
      <c r="C28" s="313" t="s">
        <v>32</v>
      </c>
      <c r="D28" s="313"/>
      <c r="E28" s="20">
        <v>20000000</v>
      </c>
      <c r="F28" s="20">
        <v>20000000</v>
      </c>
      <c r="G28" s="13"/>
      <c r="H28" s="313" t="s">
        <v>33</v>
      </c>
      <c r="I28" s="313"/>
      <c r="J28" s="20">
        <v>0</v>
      </c>
      <c r="K28" s="20">
        <v>0</v>
      </c>
      <c r="L28" s="9"/>
    </row>
    <row r="29" spans="1:14">
      <c r="A29" s="1"/>
      <c r="B29" s="10"/>
      <c r="C29" s="313"/>
      <c r="D29" s="313"/>
      <c r="E29">
        <v>0</v>
      </c>
      <c r="F29">
        <v>0</v>
      </c>
      <c r="G29" s="13"/>
      <c r="H29" s="313" t="s">
        <v>34</v>
      </c>
      <c r="I29" s="313"/>
      <c r="J29" s="20">
        <v>911998294.42999995</v>
      </c>
      <c r="K29" s="20">
        <v>964081937.34000003</v>
      </c>
      <c r="L29" s="9"/>
    </row>
    <row r="30" spans="1:14" ht="15" customHeight="1">
      <c r="A30" s="1"/>
      <c r="B30" s="10"/>
      <c r="C30" s="313" t="s">
        <v>35</v>
      </c>
      <c r="D30" s="313"/>
      <c r="E30" s="20">
        <v>57228359475.120003</v>
      </c>
      <c r="F30" s="20">
        <v>57276282217.620003</v>
      </c>
      <c r="G30" s="13"/>
      <c r="H30" s="313" t="s">
        <v>36</v>
      </c>
      <c r="I30" s="313"/>
      <c r="J30" s="20">
        <v>0</v>
      </c>
      <c r="K30" s="20">
        <v>0</v>
      </c>
      <c r="L30" s="9"/>
    </row>
    <row r="31" spans="1:14">
      <c r="A31" s="1"/>
      <c r="B31" s="10"/>
      <c r="C31" s="313"/>
      <c r="D31" s="313"/>
      <c r="E31" s="20">
        <v>0</v>
      </c>
      <c r="F31">
        <v>0</v>
      </c>
      <c r="G31" s="13"/>
      <c r="H31" s="313" t="s">
        <v>37</v>
      </c>
      <c r="I31" s="313"/>
      <c r="J31" s="20">
        <v>0</v>
      </c>
      <c r="K31" s="20">
        <v>0</v>
      </c>
      <c r="L31" s="9"/>
    </row>
    <row r="32" spans="1:14">
      <c r="A32" s="1"/>
      <c r="B32" s="10"/>
      <c r="C32" s="313" t="s">
        <v>38</v>
      </c>
      <c r="D32" s="313"/>
      <c r="E32" s="20">
        <v>3724735716.2399998</v>
      </c>
      <c r="F32" s="20">
        <v>3713100413.5100002</v>
      </c>
      <c r="G32" s="13"/>
      <c r="H32" s="313"/>
      <c r="I32" s="313"/>
      <c r="J32" s="20"/>
      <c r="K32" s="20"/>
      <c r="L32" s="9"/>
      <c r="N32" s="29"/>
    </row>
    <row r="33" spans="1:13" ht="15" customHeight="1">
      <c r="A33" s="1"/>
      <c r="B33" s="10"/>
      <c r="C33" s="313" t="s">
        <v>39</v>
      </c>
      <c r="D33" s="313"/>
      <c r="E33" s="20">
        <v>133326697.59</v>
      </c>
      <c r="F33" s="20">
        <v>133042733.47</v>
      </c>
      <c r="G33" s="13"/>
      <c r="H33" s="313" t="s">
        <v>40</v>
      </c>
      <c r="I33" s="313"/>
      <c r="J33" s="20">
        <v>0</v>
      </c>
      <c r="K33" s="20">
        <v>0</v>
      </c>
      <c r="L33" s="9"/>
    </row>
    <row r="34" spans="1:13" ht="15" customHeight="1">
      <c r="A34" s="1"/>
      <c r="B34" s="10"/>
      <c r="C34" s="313" t="s">
        <v>41</v>
      </c>
      <c r="D34" s="313"/>
      <c r="E34" s="20"/>
      <c r="F34" s="20"/>
      <c r="G34" s="13"/>
      <c r="L34" s="9"/>
    </row>
    <row r="35" spans="1:13">
      <c r="A35" s="1"/>
      <c r="B35" s="10"/>
      <c r="C35" s="313"/>
      <c r="D35" s="313"/>
      <c r="E35" s="20"/>
      <c r="F35" s="20"/>
      <c r="G35" s="13"/>
      <c r="H35" s="312" t="s">
        <v>42</v>
      </c>
      <c r="I35" s="312"/>
      <c r="J35" s="42">
        <f>SUM(J27:J34)</f>
        <v>911998294.42999995</v>
      </c>
      <c r="K35" s="42">
        <f>SUM(K27:K34)</f>
        <v>964081937.34000003</v>
      </c>
      <c r="L35" s="9"/>
    </row>
    <row r="36" spans="1:13">
      <c r="A36" s="1"/>
      <c r="B36" s="10"/>
      <c r="C36" s="313" t="s">
        <v>43</v>
      </c>
      <c r="D36" s="313"/>
      <c r="E36" s="20">
        <v>0</v>
      </c>
      <c r="F36" s="20">
        <v>0</v>
      </c>
      <c r="G36" s="13"/>
      <c r="H36" s="21"/>
      <c r="I36" s="22"/>
      <c r="J36" s="26"/>
      <c r="K36" s="26"/>
      <c r="L36" s="9"/>
    </row>
    <row r="37" spans="1:13" ht="15" customHeight="1">
      <c r="A37" s="1"/>
      <c r="B37" s="10"/>
      <c r="C37" s="313" t="s">
        <v>44</v>
      </c>
      <c r="D37" s="313"/>
      <c r="E37" s="20">
        <v>0</v>
      </c>
      <c r="F37" s="20">
        <v>0</v>
      </c>
      <c r="G37" s="13"/>
      <c r="H37" s="312" t="s">
        <v>45</v>
      </c>
      <c r="I37" s="312"/>
      <c r="J37" s="42">
        <f>SUM(J23,J35)</f>
        <v>18858324756.389999</v>
      </c>
      <c r="K37" s="42">
        <f>SUM(K23,K35)</f>
        <v>19056007326.200001</v>
      </c>
      <c r="L37" s="9"/>
    </row>
    <row r="38" spans="1:13">
      <c r="A38" s="1"/>
      <c r="B38" s="10"/>
      <c r="C38" s="313"/>
      <c r="D38" s="313"/>
      <c r="G38" s="13"/>
      <c r="H38" s="30"/>
      <c r="I38" s="30"/>
      <c r="J38" s="17"/>
      <c r="K38" s="17"/>
      <c r="L38" s="9"/>
    </row>
    <row r="39" spans="1:13">
      <c r="A39" s="1"/>
      <c r="B39" s="10"/>
      <c r="C39" s="313" t="s">
        <v>46</v>
      </c>
      <c r="D39" s="313"/>
      <c r="E39" s="20">
        <v>0</v>
      </c>
      <c r="F39" s="20">
        <v>0</v>
      </c>
      <c r="G39" s="13"/>
      <c r="H39" s="321" t="s">
        <v>47</v>
      </c>
      <c r="I39" s="321"/>
      <c r="J39" s="23"/>
      <c r="K39" s="23"/>
      <c r="L39" s="9"/>
    </row>
    <row r="40" spans="1:13">
      <c r="A40" s="1"/>
      <c r="B40" s="10"/>
      <c r="C40" s="21"/>
      <c r="D40" s="22"/>
      <c r="E40" s="23"/>
      <c r="F40" s="23"/>
      <c r="G40" s="13"/>
      <c r="L40" s="9"/>
    </row>
    <row r="41" spans="1:13" ht="22.5" customHeight="1">
      <c r="A41" s="1"/>
      <c r="B41" s="24"/>
      <c r="C41" s="312" t="s">
        <v>48</v>
      </c>
      <c r="D41" s="312"/>
      <c r="E41" s="17">
        <f>SUM(E27:E40)</f>
        <v>61442766419.899994</v>
      </c>
      <c r="F41" s="17">
        <f>SUM(F27:F40)</f>
        <v>61478769895.550003</v>
      </c>
      <c r="G41" s="25"/>
      <c r="H41" s="312" t="s">
        <v>49</v>
      </c>
      <c r="I41" s="312"/>
      <c r="J41" s="17">
        <f>SUM(J43:J45)</f>
        <v>5795437666.6799994</v>
      </c>
      <c r="K41" s="17">
        <f>SUM(K43:K45)</f>
        <v>5795437666.6799994</v>
      </c>
      <c r="L41" s="9"/>
    </row>
    <row r="42" spans="1:13">
      <c r="A42" s="1"/>
      <c r="B42" s="10"/>
      <c r="C42" s="21"/>
      <c r="D42" s="15"/>
      <c r="E42" s="23"/>
      <c r="F42" s="23"/>
      <c r="G42" s="13"/>
      <c r="J42" s="1"/>
      <c r="L42" s="9"/>
    </row>
    <row r="43" spans="1:13">
      <c r="A43" s="1"/>
      <c r="B43" s="10"/>
      <c r="C43" s="312" t="s">
        <v>50</v>
      </c>
      <c r="D43" s="312"/>
      <c r="E43" s="17">
        <f>E22+E41</f>
        <v>78877138913.289993</v>
      </c>
      <c r="F43" s="17">
        <f>F22+F41</f>
        <v>77021281024.070007</v>
      </c>
      <c r="G43" s="13"/>
      <c r="H43" s="313" t="s">
        <v>51</v>
      </c>
      <c r="I43" s="313"/>
      <c r="J43" s="20">
        <v>5199906868.4399996</v>
      </c>
      <c r="K43" s="20">
        <v>5199906868.4399996</v>
      </c>
      <c r="L43" s="9"/>
    </row>
    <row r="44" spans="1:13">
      <c r="A44" s="1"/>
      <c r="B44" s="10"/>
      <c r="C44" s="21"/>
      <c r="D44" s="21"/>
      <c r="E44" s="23"/>
      <c r="F44" s="23"/>
      <c r="G44" s="13"/>
      <c r="H44" s="313" t="s">
        <v>52</v>
      </c>
      <c r="I44" s="313"/>
      <c r="J44" s="20">
        <v>595530798.24000001</v>
      </c>
      <c r="K44" s="20">
        <v>595530798.24000001</v>
      </c>
      <c r="L44" s="9"/>
    </row>
    <row r="45" spans="1:13">
      <c r="A45" s="1"/>
      <c r="B45" s="10"/>
      <c r="C45" s="21"/>
      <c r="D45" s="21"/>
      <c r="E45" s="23"/>
      <c r="F45" s="23"/>
      <c r="G45" s="13"/>
      <c r="H45" s="313" t="s">
        <v>53</v>
      </c>
      <c r="I45" s="313"/>
      <c r="J45" s="20">
        <v>0</v>
      </c>
      <c r="K45" s="20">
        <v>0</v>
      </c>
      <c r="L45" s="9"/>
    </row>
    <row r="46" spans="1:13">
      <c r="A46" s="1"/>
      <c r="B46" s="10"/>
      <c r="C46" s="21"/>
      <c r="D46" s="21"/>
      <c r="E46" s="23"/>
      <c r="F46" s="23"/>
      <c r="G46" s="13"/>
      <c r="J46" s="1"/>
      <c r="L46" s="9"/>
    </row>
    <row r="47" spans="1:13">
      <c r="A47" s="1"/>
      <c r="B47" s="10"/>
      <c r="C47" s="21"/>
      <c r="D47" s="31"/>
      <c r="E47" s="31"/>
      <c r="F47" s="23"/>
      <c r="G47" s="13"/>
      <c r="H47" s="312" t="s">
        <v>54</v>
      </c>
      <c r="I47" s="312"/>
      <c r="J47" s="17">
        <f>SUM(J49:J54)</f>
        <v>54223376490.219986</v>
      </c>
      <c r="K47" s="17">
        <f>SUM(K49:K54)</f>
        <v>52169836031.189995</v>
      </c>
      <c r="L47" s="9"/>
      <c r="M47" s="32"/>
    </row>
    <row r="48" spans="1:13">
      <c r="A48" s="1"/>
      <c r="B48" s="10"/>
      <c r="C48" s="21"/>
      <c r="D48" s="31"/>
      <c r="E48" s="31"/>
      <c r="F48" s="23"/>
      <c r="G48" s="13"/>
      <c r="L48" s="9"/>
    </row>
    <row r="49" spans="1:15">
      <c r="A49" s="1"/>
      <c r="B49" s="10"/>
      <c r="C49" s="21"/>
      <c r="D49" s="31"/>
      <c r="E49" s="31"/>
      <c r="F49" s="23"/>
      <c r="G49" s="13"/>
      <c r="H49" s="313" t="s">
        <v>66</v>
      </c>
      <c r="I49" s="313"/>
      <c r="J49" s="23">
        <v>2311809471.0399933</v>
      </c>
      <c r="K49" s="23">
        <v>3397164677.46</v>
      </c>
      <c r="L49" s="9"/>
      <c r="M49" s="48"/>
      <c r="N49" s="49"/>
    </row>
    <row r="50" spans="1:15">
      <c r="A50" s="1"/>
      <c r="B50" s="10"/>
      <c r="C50" s="21"/>
      <c r="D50" s="31"/>
      <c r="E50" s="31"/>
      <c r="F50" s="23"/>
      <c r="G50" s="13"/>
      <c r="H50" s="313" t="s">
        <v>55</v>
      </c>
      <c r="I50" s="313"/>
      <c r="J50" s="20">
        <v>41302975403.209999</v>
      </c>
      <c r="K50" s="20">
        <v>37908282654.529999</v>
      </c>
      <c r="L50" s="9"/>
      <c r="M50" s="48"/>
      <c r="N50" s="49"/>
    </row>
    <row r="51" spans="1:15">
      <c r="A51" s="1"/>
      <c r="B51" s="10"/>
      <c r="C51" s="21"/>
      <c r="D51" s="31"/>
      <c r="E51" s="31"/>
      <c r="F51" s="23"/>
      <c r="G51" s="13"/>
      <c r="H51" s="313" t="s">
        <v>56</v>
      </c>
      <c r="I51" s="313"/>
      <c r="J51" s="20">
        <v>27165022109.049999</v>
      </c>
      <c r="K51" s="20">
        <v>27284563109.049999</v>
      </c>
      <c r="L51" s="9"/>
      <c r="M51" s="48"/>
      <c r="O51" s="32"/>
    </row>
    <row r="52" spans="1:15">
      <c r="A52" s="1"/>
      <c r="B52" s="10"/>
      <c r="C52" s="21"/>
      <c r="D52" s="31"/>
      <c r="E52" s="31"/>
      <c r="F52" s="23"/>
      <c r="G52" s="13"/>
      <c r="H52" s="313" t="s">
        <v>57</v>
      </c>
      <c r="I52" s="313"/>
      <c r="J52" s="20">
        <v>0</v>
      </c>
      <c r="K52" s="20">
        <v>0</v>
      </c>
      <c r="L52" s="9"/>
      <c r="M52" s="32"/>
    </row>
    <row r="53" spans="1:15">
      <c r="A53" s="1"/>
      <c r="B53" s="10"/>
      <c r="C53" s="21"/>
      <c r="D53" s="31"/>
      <c r="E53" s="31"/>
      <c r="F53" s="23"/>
      <c r="G53" s="13"/>
      <c r="H53" s="313" t="s">
        <v>58</v>
      </c>
      <c r="I53" s="313"/>
      <c r="J53" s="20">
        <v>-16556430493.08</v>
      </c>
      <c r="K53" s="20">
        <v>-16420174409.85</v>
      </c>
      <c r="L53" s="9"/>
      <c r="M53" s="32"/>
      <c r="N53" s="47"/>
      <c r="O53" s="47"/>
    </row>
    <row r="54" spans="1:15">
      <c r="A54" s="1"/>
      <c r="B54" s="10"/>
      <c r="C54" s="21"/>
      <c r="D54" s="31"/>
      <c r="E54" s="31"/>
      <c r="F54" s="23"/>
      <c r="G54" s="13"/>
      <c r="J54" s="23"/>
      <c r="K54" s="23"/>
      <c r="L54" s="9"/>
      <c r="M54" s="32"/>
    </row>
    <row r="55" spans="1:15" ht="15" customHeight="1">
      <c r="A55" s="1"/>
      <c r="B55" s="10"/>
      <c r="C55" s="21"/>
      <c r="D55" s="21"/>
      <c r="E55" s="23"/>
      <c r="F55" s="23"/>
      <c r="G55" s="13"/>
      <c r="H55" s="312" t="s">
        <v>59</v>
      </c>
      <c r="I55" s="312"/>
      <c r="J55" s="17">
        <f>SUM(J57:J58)</f>
        <v>0</v>
      </c>
      <c r="K55" s="17">
        <f>SUM(K57:K58)</f>
        <v>0</v>
      </c>
      <c r="L55" s="9"/>
      <c r="M55" s="32"/>
    </row>
    <row r="56" spans="1:15">
      <c r="A56" s="1"/>
      <c r="B56" s="10"/>
      <c r="C56" s="21"/>
      <c r="D56" s="21"/>
      <c r="E56" s="23"/>
      <c r="F56" s="23"/>
      <c r="G56" s="13"/>
      <c r="H56" s="312"/>
      <c r="I56" s="312"/>
      <c r="J56" s="23"/>
      <c r="K56" s="23"/>
      <c r="L56" s="9"/>
      <c r="M56" s="32"/>
      <c r="N56" s="32"/>
    </row>
    <row r="57" spans="1:15">
      <c r="A57" s="1"/>
      <c r="B57" s="10"/>
      <c r="C57" s="21"/>
      <c r="D57" s="21"/>
      <c r="E57" s="23"/>
      <c r="F57" s="23"/>
      <c r="G57" s="13"/>
      <c r="H57" s="313" t="s">
        <v>60</v>
      </c>
      <c r="I57" s="313"/>
      <c r="J57" s="20">
        <v>0</v>
      </c>
      <c r="K57" s="20">
        <v>0</v>
      </c>
      <c r="L57" s="9"/>
      <c r="M57" s="32"/>
    </row>
    <row r="58" spans="1:15">
      <c r="A58" s="1"/>
      <c r="B58" s="10"/>
      <c r="C58" s="21"/>
      <c r="D58" s="21"/>
      <c r="E58" s="23"/>
      <c r="F58" s="23"/>
      <c r="G58" s="13"/>
      <c r="H58" s="313" t="s">
        <v>61</v>
      </c>
      <c r="I58" s="313"/>
      <c r="J58" s="20">
        <v>0</v>
      </c>
      <c r="K58" s="20">
        <v>0</v>
      </c>
      <c r="L58" s="9"/>
      <c r="M58" s="32"/>
    </row>
    <row r="59" spans="1:15">
      <c r="A59" s="1"/>
      <c r="B59" s="10"/>
      <c r="C59" s="21"/>
      <c r="D59" s="21"/>
      <c r="E59" s="23"/>
      <c r="F59" s="23"/>
      <c r="G59" s="13"/>
      <c r="H59" s="21"/>
      <c r="I59" s="33"/>
      <c r="J59" s="23"/>
      <c r="K59" s="23"/>
      <c r="L59" s="9"/>
      <c r="M59" s="32"/>
    </row>
    <row r="60" spans="1:15">
      <c r="A60" s="1"/>
      <c r="B60" s="10"/>
      <c r="C60" s="21"/>
      <c r="D60" s="21"/>
      <c r="E60" s="23"/>
      <c r="F60" s="23"/>
      <c r="G60" s="13"/>
      <c r="H60" s="312" t="s">
        <v>62</v>
      </c>
      <c r="I60" s="312"/>
      <c r="J60" s="17">
        <f>J41+J47+J55</f>
        <v>60018814156.899986</v>
      </c>
      <c r="K60" s="17">
        <f>K41+K47+K55</f>
        <v>57965273697.869995</v>
      </c>
      <c r="L60" s="9"/>
      <c r="M60" s="32"/>
    </row>
    <row r="61" spans="1:15">
      <c r="A61" s="1"/>
      <c r="B61" s="10"/>
      <c r="C61" s="21"/>
      <c r="D61" s="21"/>
      <c r="E61" s="23"/>
      <c r="F61" s="23"/>
      <c r="G61" s="13"/>
      <c r="H61" s="21"/>
      <c r="I61" s="12"/>
      <c r="J61" s="23"/>
      <c r="K61" s="23"/>
      <c r="L61" s="9"/>
    </row>
    <row r="62" spans="1:15">
      <c r="A62" s="1"/>
      <c r="B62" s="10"/>
      <c r="C62" s="21"/>
      <c r="D62" s="21"/>
      <c r="E62" s="23"/>
      <c r="F62" s="23"/>
      <c r="G62" s="13"/>
      <c r="H62" s="312" t="s">
        <v>63</v>
      </c>
      <c r="I62" s="312"/>
      <c r="J62" s="17">
        <f>J60+J37</f>
        <v>78877138913.289978</v>
      </c>
      <c r="K62" s="17">
        <f>K60+K37</f>
        <v>77021281024.069992</v>
      </c>
      <c r="L62" s="9"/>
    </row>
    <row r="63" spans="1:15">
      <c r="A63" s="1"/>
      <c r="B63" s="34"/>
      <c r="C63" s="35"/>
      <c r="D63" s="35"/>
      <c r="E63" s="35"/>
      <c r="F63" s="35"/>
      <c r="G63" s="36"/>
      <c r="H63" s="35"/>
      <c r="I63" s="35"/>
      <c r="J63" s="35"/>
      <c r="K63" s="35"/>
      <c r="L63" s="37"/>
      <c r="N63" s="32"/>
    </row>
    <row r="64" spans="1:15">
      <c r="A64" s="1"/>
      <c r="B64" s="2"/>
      <c r="C64" s="12"/>
      <c r="D64" s="38"/>
      <c r="E64" s="39"/>
      <c r="F64" s="39"/>
      <c r="G64" s="13"/>
      <c r="H64" s="40"/>
      <c r="I64" s="38"/>
      <c r="J64" s="39"/>
      <c r="K64" s="39"/>
      <c r="L64" s="2"/>
    </row>
    <row r="65" spans="1:12">
      <c r="A65" s="1"/>
      <c r="B65" s="2"/>
      <c r="C65" s="322" t="s">
        <v>64</v>
      </c>
      <c r="D65" s="322"/>
      <c r="E65" s="322"/>
      <c r="F65" s="322"/>
      <c r="G65" s="322"/>
      <c r="H65" s="322"/>
      <c r="I65" s="322"/>
      <c r="J65" s="322"/>
      <c r="K65" s="322"/>
      <c r="L65" s="2"/>
    </row>
    <row r="66" spans="1:12">
      <c r="A66" s="1"/>
      <c r="B66" s="2"/>
      <c r="C66" s="43"/>
      <c r="D66" s="43"/>
      <c r="E66" s="43"/>
      <c r="F66" s="43"/>
      <c r="G66" s="43"/>
      <c r="H66" s="43"/>
      <c r="I66" s="43"/>
      <c r="J66" s="51"/>
      <c r="K66" s="43"/>
      <c r="L66" s="2"/>
    </row>
    <row r="67" spans="1:12">
      <c r="A67" s="1"/>
      <c r="B67" s="2"/>
      <c r="C67" s="43"/>
      <c r="D67" s="43"/>
      <c r="E67" s="43"/>
      <c r="F67" s="43"/>
      <c r="G67" s="43"/>
      <c r="H67" s="43"/>
      <c r="I67" s="43"/>
      <c r="J67" s="52"/>
      <c r="K67" s="43"/>
      <c r="L67" s="2"/>
    </row>
    <row r="68" spans="1:12">
      <c r="A68" s="1"/>
      <c r="B68" s="2"/>
      <c r="C68" s="43"/>
      <c r="D68" s="43"/>
      <c r="E68" s="43"/>
      <c r="F68" s="43"/>
      <c r="G68" s="43"/>
      <c r="H68" s="43"/>
      <c r="I68" s="43"/>
      <c r="J68" s="43"/>
      <c r="K68" s="43"/>
      <c r="L68" s="2"/>
    </row>
    <row r="69" spans="1:12">
      <c r="A69" s="1"/>
      <c r="B69" s="2"/>
      <c r="C69" s="43"/>
      <c r="D69" s="43"/>
      <c r="E69" s="43"/>
      <c r="F69" s="43"/>
      <c r="G69" s="43"/>
      <c r="H69" s="43"/>
      <c r="I69" s="43"/>
      <c r="J69" s="43"/>
      <c r="K69" s="43"/>
      <c r="L69" s="2"/>
    </row>
    <row r="70" spans="1:12">
      <c r="A70" s="1"/>
      <c r="B70" s="2"/>
      <c r="C70" s="43"/>
      <c r="D70" s="43"/>
      <c r="E70" s="43"/>
      <c r="F70" s="43"/>
      <c r="G70" s="43"/>
      <c r="H70" s="43"/>
      <c r="I70" s="43"/>
      <c r="J70" s="43"/>
      <c r="K70" s="43"/>
      <c r="L70" s="2"/>
    </row>
    <row r="71" spans="1:12">
      <c r="A71" s="1"/>
      <c r="B71" s="2"/>
      <c r="C71" s="43"/>
      <c r="D71" s="43"/>
      <c r="E71" s="43"/>
      <c r="F71" s="43"/>
      <c r="G71" s="43"/>
      <c r="H71" s="43"/>
      <c r="I71" s="43"/>
      <c r="J71" s="43"/>
      <c r="K71" s="43"/>
      <c r="L71" s="2"/>
    </row>
    <row r="72" spans="1:12">
      <c r="A72" s="1"/>
      <c r="B72" s="2"/>
      <c r="C72" s="41"/>
      <c r="D72" s="41"/>
      <c r="E72" s="41"/>
      <c r="F72" s="41"/>
      <c r="G72" s="41"/>
      <c r="H72" s="41"/>
      <c r="I72" s="41"/>
      <c r="J72" s="41"/>
      <c r="K72" s="41"/>
      <c r="L72" s="2"/>
    </row>
    <row r="73" spans="1:12">
      <c r="A73" s="1"/>
      <c r="B73" s="2"/>
      <c r="C73" s="41"/>
      <c r="D73" s="41"/>
      <c r="E73" s="41"/>
      <c r="F73" s="41"/>
      <c r="G73" s="41"/>
      <c r="H73" s="41"/>
      <c r="I73" s="41"/>
      <c r="J73" s="41"/>
      <c r="K73" s="41"/>
      <c r="L73" s="2"/>
    </row>
    <row r="74" spans="1:12">
      <c r="A74" s="1"/>
      <c r="B74" s="2"/>
      <c r="C74" s="12"/>
      <c r="D74" s="325"/>
      <c r="E74" s="325"/>
      <c r="H74" s="325"/>
      <c r="I74" s="325"/>
      <c r="J74" s="325"/>
      <c r="K74" s="39"/>
      <c r="L74" s="2"/>
    </row>
    <row r="75" spans="1:12">
      <c r="A75" s="1"/>
      <c r="B75" s="2"/>
      <c r="C75" s="12"/>
      <c r="D75" s="326"/>
      <c r="E75" s="326"/>
      <c r="F75" s="46"/>
      <c r="G75" s="46"/>
      <c r="H75" s="326"/>
      <c r="I75" s="326"/>
      <c r="J75" s="326"/>
      <c r="K75" s="39"/>
      <c r="L75" s="2"/>
    </row>
    <row r="76" spans="1:12" ht="15" customHeight="1">
      <c r="A76" s="1"/>
      <c r="B76" s="2"/>
      <c r="C76" s="44"/>
      <c r="D76" s="45"/>
      <c r="K76" s="39"/>
      <c r="L76" s="2"/>
    </row>
    <row r="77" spans="1:12" ht="15" customHeight="1">
      <c r="A77" s="1"/>
      <c r="B77" s="2"/>
      <c r="C77" s="323"/>
      <c r="D77" s="323"/>
      <c r="E77" s="323"/>
      <c r="F77" s="323"/>
      <c r="G77" s="324"/>
      <c r="H77" s="324"/>
      <c r="I77" s="324"/>
      <c r="J77" s="324"/>
      <c r="K77" s="39"/>
      <c r="L77" s="2"/>
    </row>
    <row r="79" spans="1:12">
      <c r="C79" s="307"/>
      <c r="D79" s="307"/>
      <c r="E79" s="307"/>
      <c r="F79" s="307"/>
    </row>
    <row r="80" spans="1:12">
      <c r="C80" s="308"/>
      <c r="D80" s="308"/>
      <c r="E80" s="308"/>
      <c r="F80" s="308"/>
    </row>
  </sheetData>
  <mergeCells count="78">
    <mergeCell ref="H50:I50"/>
    <mergeCell ref="H62:I62"/>
    <mergeCell ref="C65:K65"/>
    <mergeCell ref="C77:F77"/>
    <mergeCell ref="H60:I60"/>
    <mergeCell ref="G77:J77"/>
    <mergeCell ref="D74:E74"/>
    <mergeCell ref="H74:J74"/>
    <mergeCell ref="D75:E75"/>
    <mergeCell ref="H75:J75"/>
    <mergeCell ref="H58:I58"/>
    <mergeCell ref="H51:I51"/>
    <mergeCell ref="H52:I52"/>
    <mergeCell ref="H53:I53"/>
    <mergeCell ref="H55:I56"/>
    <mergeCell ref="H57:I57"/>
    <mergeCell ref="H44:I44"/>
    <mergeCell ref="H45:I45"/>
    <mergeCell ref="H47:I47"/>
    <mergeCell ref="H49:I49"/>
    <mergeCell ref="C37:D38"/>
    <mergeCell ref="H37:I37"/>
    <mergeCell ref="C39:D39"/>
    <mergeCell ref="H39:I39"/>
    <mergeCell ref="C41:D41"/>
    <mergeCell ref="H41:I41"/>
    <mergeCell ref="C43:D43"/>
    <mergeCell ref="H43:I43"/>
    <mergeCell ref="C28:D29"/>
    <mergeCell ref="H28:I28"/>
    <mergeCell ref="H29:I29"/>
    <mergeCell ref="C30:D31"/>
    <mergeCell ref="H30:I30"/>
    <mergeCell ref="H31:I32"/>
    <mergeCell ref="C32:D32"/>
    <mergeCell ref="C33:D33"/>
    <mergeCell ref="H33:I33"/>
    <mergeCell ref="C34:D35"/>
    <mergeCell ref="H35:I35"/>
    <mergeCell ref="C36:D36"/>
    <mergeCell ref="C27:D27"/>
    <mergeCell ref="H27:I27"/>
    <mergeCell ref="C17:D17"/>
    <mergeCell ref="H17:I17"/>
    <mergeCell ref="C18:D19"/>
    <mergeCell ref="H18:I19"/>
    <mergeCell ref="C20:D20"/>
    <mergeCell ref="H20:I20"/>
    <mergeCell ref="H21:I21"/>
    <mergeCell ref="C22:D22"/>
    <mergeCell ref="H23:I23"/>
    <mergeCell ref="C25:D25"/>
    <mergeCell ref="H25:I25"/>
    <mergeCell ref="H15:I15"/>
    <mergeCell ref="C16:D16"/>
    <mergeCell ref="H16:I16"/>
    <mergeCell ref="B6:B7"/>
    <mergeCell ref="C6:D7"/>
    <mergeCell ref="G6:G7"/>
    <mergeCell ref="H6:I7"/>
    <mergeCell ref="C9:D9"/>
    <mergeCell ref="H9:I9"/>
    <mergeCell ref="K1:L1"/>
    <mergeCell ref="E6:F6"/>
    <mergeCell ref="J6:K6"/>
    <mergeCell ref="C79:F79"/>
    <mergeCell ref="C80:F80"/>
    <mergeCell ref="D1:J1"/>
    <mergeCell ref="D2:J2"/>
    <mergeCell ref="D3:J3"/>
    <mergeCell ref="D4:J4"/>
    <mergeCell ref="C11:D11"/>
    <mergeCell ref="H11:I11"/>
    <mergeCell ref="C13:D13"/>
    <mergeCell ref="H13:I13"/>
    <mergeCell ref="C14:D14"/>
    <mergeCell ref="H14:I14"/>
    <mergeCell ref="C15:D15"/>
  </mergeCells>
  <printOptions horizontalCentered="1"/>
  <pageMargins left="0.31496062992125984" right="0.31496062992125984" top="0.35433070866141736" bottom="0.35433070866141736" header="0.31496062992125984" footer="0.31496062992125984"/>
  <pageSetup scale="60" fitToHeight="0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D290-6553-4A3A-AD7A-50E5C434986B}">
  <dimension ref="A1:I88"/>
  <sheetViews>
    <sheetView showGridLines="0" zoomScale="110" zoomScaleNormal="110" workbookViewId="0">
      <selection activeCell="K15" sqref="K15"/>
    </sheetView>
  </sheetViews>
  <sheetFormatPr baseColWidth="10" defaultColWidth="11.42578125" defaultRowHeight="15"/>
  <cols>
    <col min="1" max="1" width="2.28515625" customWidth="1"/>
    <col min="2" max="2" width="2.42578125" customWidth="1"/>
    <col min="3" max="3" width="23.42578125" customWidth="1"/>
    <col min="4" max="4" width="63.85546875" customWidth="1"/>
    <col min="5" max="5" width="15.7109375" bestFit="1" customWidth="1"/>
    <col min="6" max="6" width="13.85546875" bestFit="1" customWidth="1"/>
    <col min="8" max="8" width="12.5703125" bestFit="1" customWidth="1"/>
  </cols>
  <sheetData>
    <row r="1" spans="2:6" ht="15.75">
      <c r="C1" s="335" t="s">
        <v>120</v>
      </c>
      <c r="D1" s="335"/>
      <c r="E1" s="335"/>
      <c r="F1" s="335"/>
    </row>
    <row r="2" spans="2:6" ht="15.75">
      <c r="C2" s="335" t="s">
        <v>119</v>
      </c>
      <c r="D2" s="335"/>
      <c r="E2" s="335"/>
      <c r="F2" s="335"/>
    </row>
    <row r="3" spans="2:6">
      <c r="C3" s="336" t="s">
        <v>2</v>
      </c>
      <c r="D3" s="336"/>
      <c r="E3" s="336"/>
      <c r="F3" s="336"/>
    </row>
    <row r="4" spans="2:6">
      <c r="B4" s="105"/>
      <c r="C4" s="105"/>
      <c r="D4" s="107"/>
      <c r="E4" s="107"/>
      <c r="F4" s="107"/>
    </row>
    <row r="5" spans="2:6">
      <c r="B5" s="105"/>
      <c r="C5" s="106" t="s">
        <v>3</v>
      </c>
      <c r="D5" s="339" t="s">
        <v>4</v>
      </c>
      <c r="E5" s="339"/>
      <c r="F5" s="339"/>
    </row>
    <row r="6" spans="2:6">
      <c r="B6" s="105"/>
      <c r="C6" s="105"/>
      <c r="D6" s="105"/>
      <c r="E6" s="105"/>
      <c r="F6" s="105"/>
    </row>
    <row r="7" spans="2:6">
      <c r="B7" s="111"/>
      <c r="C7" s="317" t="s">
        <v>118</v>
      </c>
      <c r="D7" s="317"/>
      <c r="E7" s="337" t="s">
        <v>6</v>
      </c>
      <c r="F7" s="338"/>
    </row>
    <row r="8" spans="2:6">
      <c r="B8" s="112"/>
      <c r="C8" s="329"/>
      <c r="D8" s="329"/>
      <c r="E8" s="113">
        <v>2026</v>
      </c>
      <c r="F8" s="114">
        <v>2025</v>
      </c>
    </row>
    <row r="9" spans="2:6" ht="15" customHeight="1">
      <c r="B9" s="76"/>
      <c r="C9" s="328" t="s">
        <v>117</v>
      </c>
      <c r="D9" s="328"/>
      <c r="E9" s="96"/>
      <c r="F9" s="95"/>
    </row>
    <row r="10" spans="2:6" ht="15" customHeight="1">
      <c r="B10" s="73"/>
      <c r="C10" s="330" t="s">
        <v>116</v>
      </c>
      <c r="D10" s="330"/>
      <c r="E10" s="94">
        <f>SUM(E11:E17)</f>
        <v>1074661778.0799999</v>
      </c>
      <c r="F10" s="93">
        <f>SUM(F11:F17)</f>
        <v>3602525363.25</v>
      </c>
    </row>
    <row r="11" spans="2:6">
      <c r="B11" s="66"/>
      <c r="C11" s="327" t="s">
        <v>115</v>
      </c>
      <c r="D11" s="327"/>
      <c r="E11" s="82">
        <v>919718454.17999995</v>
      </c>
      <c r="F11" s="81">
        <v>2941438348.9200001</v>
      </c>
    </row>
    <row r="12" spans="2:6">
      <c r="B12" s="66"/>
      <c r="C12" s="327" t="s">
        <v>114</v>
      </c>
      <c r="D12" s="327"/>
      <c r="E12" s="82">
        <v>0</v>
      </c>
      <c r="F12" s="81">
        <v>0</v>
      </c>
    </row>
    <row r="13" spans="2:6">
      <c r="B13" s="66"/>
      <c r="C13" s="327" t="s">
        <v>113</v>
      </c>
      <c r="D13" s="327"/>
      <c r="E13" s="82">
        <v>0</v>
      </c>
      <c r="F13" s="81">
        <v>0</v>
      </c>
    </row>
    <row r="14" spans="2:6">
      <c r="B14" s="66"/>
      <c r="C14" s="327" t="s">
        <v>112</v>
      </c>
      <c r="D14" s="327"/>
      <c r="E14" s="82">
        <v>142118697</v>
      </c>
      <c r="F14" s="81">
        <v>533297296.39999998</v>
      </c>
    </row>
    <row r="15" spans="2:6" ht="15" customHeight="1">
      <c r="B15" s="66"/>
      <c r="C15" s="327" t="s">
        <v>111</v>
      </c>
      <c r="D15" s="327"/>
      <c r="E15" s="82">
        <v>8062346.1299999999</v>
      </c>
      <c r="F15" s="81">
        <v>109784559.19</v>
      </c>
    </row>
    <row r="16" spans="2:6" ht="15" customHeight="1">
      <c r="B16" s="66"/>
      <c r="C16" s="327" t="s">
        <v>110</v>
      </c>
      <c r="D16" s="327"/>
      <c r="E16" s="82">
        <v>4762280.7699999996</v>
      </c>
      <c r="F16" s="81">
        <v>18005158.739999998</v>
      </c>
    </row>
    <row r="17" spans="2:8" ht="15" customHeight="1">
      <c r="B17" s="66"/>
      <c r="C17" s="327" t="s">
        <v>109</v>
      </c>
      <c r="D17" s="327"/>
      <c r="E17" s="82">
        <v>0</v>
      </c>
      <c r="F17" s="81">
        <v>0</v>
      </c>
    </row>
    <row r="18" spans="2:8" ht="15" customHeight="1">
      <c r="B18" s="73"/>
      <c r="C18" s="72"/>
      <c r="D18" s="71"/>
      <c r="E18" s="68"/>
      <c r="F18" s="67"/>
    </row>
    <row r="19" spans="2:8" ht="15" customHeight="1">
      <c r="B19" s="73"/>
      <c r="C19" s="330" t="s">
        <v>108</v>
      </c>
      <c r="D19" s="330"/>
      <c r="E19" s="94">
        <f>SUM(E21:E22)</f>
        <v>25604890322.59</v>
      </c>
      <c r="F19" s="93">
        <f>SUM(F21:F22)</f>
        <v>87887598349.110001</v>
      </c>
    </row>
    <row r="20" spans="2:8">
      <c r="B20" s="73"/>
      <c r="C20" s="330"/>
      <c r="D20" s="330"/>
      <c r="E20" s="94"/>
      <c r="F20" s="93"/>
    </row>
    <row r="21" spans="2:8" ht="15" customHeight="1">
      <c r="B21" s="66"/>
      <c r="C21" s="327" t="s">
        <v>107</v>
      </c>
      <c r="D21" s="327"/>
      <c r="E21" s="104">
        <v>25604890322.59</v>
      </c>
      <c r="F21" s="103">
        <v>87887598349.110001</v>
      </c>
      <c r="H21" s="48"/>
    </row>
    <row r="22" spans="2:8" ht="15" customHeight="1">
      <c r="B22" s="66"/>
      <c r="C22" s="327" t="s">
        <v>106</v>
      </c>
      <c r="D22" s="327"/>
      <c r="E22" s="82">
        <v>0</v>
      </c>
      <c r="F22" s="81">
        <v>0</v>
      </c>
    </row>
    <row r="23" spans="2:8">
      <c r="B23" s="73"/>
      <c r="C23" s="72"/>
      <c r="D23" s="71"/>
      <c r="E23" s="68"/>
      <c r="F23" s="67"/>
    </row>
    <row r="24" spans="2:8" ht="15" customHeight="1">
      <c r="B24" s="66"/>
      <c r="C24" s="330" t="s">
        <v>105</v>
      </c>
      <c r="D24" s="330"/>
      <c r="E24" s="94">
        <f>SUM(E25:E29)</f>
        <v>13661.8</v>
      </c>
      <c r="F24" s="93">
        <f>SUM(F25:F29)</f>
        <v>8509403.2300000004</v>
      </c>
    </row>
    <row r="25" spans="2:8">
      <c r="B25" s="66"/>
      <c r="C25" s="327" t="s">
        <v>104</v>
      </c>
      <c r="D25" s="327"/>
      <c r="E25" s="82">
        <v>0</v>
      </c>
      <c r="F25" s="81">
        <v>0</v>
      </c>
    </row>
    <row r="26" spans="2:8" ht="15" customHeight="1">
      <c r="B26" s="66"/>
      <c r="C26" s="327" t="s">
        <v>103</v>
      </c>
      <c r="D26" s="327"/>
      <c r="E26" s="82">
        <v>0</v>
      </c>
      <c r="F26" s="81">
        <v>0</v>
      </c>
    </row>
    <row r="27" spans="2:8">
      <c r="B27" s="66"/>
      <c r="C27" s="327" t="s">
        <v>102</v>
      </c>
      <c r="D27" s="327"/>
      <c r="E27" s="82">
        <v>0</v>
      </c>
      <c r="F27" s="81">
        <v>0</v>
      </c>
    </row>
    <row r="28" spans="2:8" ht="15" customHeight="1">
      <c r="B28" s="66"/>
      <c r="C28" s="327" t="s">
        <v>101</v>
      </c>
      <c r="D28" s="327"/>
      <c r="E28" s="82">
        <v>0</v>
      </c>
      <c r="F28" s="81">
        <v>0</v>
      </c>
    </row>
    <row r="29" spans="2:8">
      <c r="B29" s="66"/>
      <c r="C29" s="327" t="s">
        <v>100</v>
      </c>
      <c r="D29" s="327"/>
      <c r="E29" s="82">
        <v>13661.8</v>
      </c>
      <c r="F29" s="81">
        <v>8509403.2300000004</v>
      </c>
    </row>
    <row r="30" spans="2:8" ht="15" customHeight="1">
      <c r="B30" s="73"/>
      <c r="C30" s="72"/>
      <c r="D30" s="102"/>
      <c r="E30" s="96"/>
      <c r="F30" s="95"/>
    </row>
    <row r="31" spans="2:8" ht="15" customHeight="1">
      <c r="B31" s="100"/>
      <c r="C31" s="333" t="s">
        <v>99</v>
      </c>
      <c r="D31" s="333"/>
      <c r="E31" s="101">
        <f>E10+E19+E24</f>
        <v>26679565762.469997</v>
      </c>
      <c r="F31" s="97">
        <f>F10+F19+F24</f>
        <v>91498633115.589996</v>
      </c>
    </row>
    <row r="32" spans="2:8" ht="15" customHeight="1">
      <c r="B32" s="100"/>
      <c r="C32" s="99"/>
      <c r="D32" s="99"/>
      <c r="E32" s="98"/>
      <c r="F32" s="97"/>
    </row>
    <row r="33" spans="2:6">
      <c r="B33" s="73"/>
      <c r="C33" s="331"/>
      <c r="D33" s="331"/>
      <c r="E33" s="96"/>
      <c r="F33" s="95"/>
    </row>
    <row r="34" spans="2:6" ht="15" customHeight="1">
      <c r="B34" s="80"/>
      <c r="C34" s="328" t="s">
        <v>98</v>
      </c>
      <c r="D34" s="328"/>
      <c r="E34" s="85"/>
      <c r="F34" s="83"/>
    </row>
    <row r="35" spans="2:6">
      <c r="B35" s="80"/>
      <c r="C35" s="328" t="s">
        <v>97</v>
      </c>
      <c r="D35" s="328"/>
      <c r="E35" s="94">
        <f>SUM(E36:E38)</f>
        <v>4037973378.8200002</v>
      </c>
      <c r="F35" s="93">
        <f>SUM(F36:F38)</f>
        <v>16605742115.199999</v>
      </c>
    </row>
    <row r="36" spans="2:6" ht="15" customHeight="1">
      <c r="B36" s="80"/>
      <c r="C36" s="327" t="s">
        <v>96</v>
      </c>
      <c r="D36" s="327"/>
      <c r="E36" s="82">
        <v>2650924952.7800002</v>
      </c>
      <c r="F36" s="81">
        <v>10702539098.4</v>
      </c>
    </row>
    <row r="37" spans="2:6" ht="15" customHeight="1">
      <c r="B37" s="80"/>
      <c r="C37" s="327" t="s">
        <v>95</v>
      </c>
      <c r="D37" s="327"/>
      <c r="E37" s="82">
        <v>369841713.44</v>
      </c>
      <c r="F37" s="81">
        <v>1076620481.5699999</v>
      </c>
    </row>
    <row r="38" spans="2:6">
      <c r="B38" s="80"/>
      <c r="C38" s="327" t="s">
        <v>94</v>
      </c>
      <c r="D38" s="327"/>
      <c r="E38" s="82">
        <v>1017206712.6</v>
      </c>
      <c r="F38" s="81">
        <v>4826582535.2299995</v>
      </c>
    </row>
    <row r="39" spans="2:6">
      <c r="B39" s="80"/>
      <c r="C39" s="72"/>
      <c r="D39" s="71"/>
      <c r="E39" s="68"/>
      <c r="F39" s="67"/>
    </row>
    <row r="40" spans="2:6" ht="15" customHeight="1">
      <c r="B40" s="80"/>
      <c r="C40" s="328" t="s">
        <v>93</v>
      </c>
      <c r="D40" s="328"/>
      <c r="E40" s="94">
        <f>SUM(E41:E49)</f>
        <v>14454210859.98</v>
      </c>
      <c r="F40" s="93">
        <f>SUM(F41:F49)</f>
        <v>52402466801.109993</v>
      </c>
    </row>
    <row r="41" spans="2:6" ht="15" customHeight="1">
      <c r="B41" s="80"/>
      <c r="C41" s="327" t="s">
        <v>92</v>
      </c>
      <c r="D41" s="327"/>
      <c r="E41" s="82">
        <v>14267829845.540001</v>
      </c>
      <c r="F41" s="81">
        <v>50943880795.080002</v>
      </c>
    </row>
    <row r="42" spans="2:6" ht="15" customHeight="1">
      <c r="B42" s="80"/>
      <c r="C42" s="327" t="s">
        <v>91</v>
      </c>
      <c r="D42" s="327"/>
      <c r="E42" s="82">
        <v>3273804</v>
      </c>
      <c r="F42" s="81">
        <v>152471127.5</v>
      </c>
    </row>
    <row r="43" spans="2:6" ht="15" customHeight="1">
      <c r="B43" s="80"/>
      <c r="C43" s="327" t="s">
        <v>90</v>
      </c>
      <c r="D43" s="327"/>
      <c r="E43" s="82">
        <v>3083171.56</v>
      </c>
      <c r="F43" s="81">
        <v>166477901.59</v>
      </c>
    </row>
    <row r="44" spans="2:6">
      <c r="B44" s="80"/>
      <c r="C44" s="327" t="s">
        <v>89</v>
      </c>
      <c r="D44" s="327"/>
      <c r="E44" s="82">
        <v>180024038.88</v>
      </c>
      <c r="F44" s="81">
        <v>687601235.60000002</v>
      </c>
    </row>
    <row r="45" spans="2:6" ht="15" customHeight="1">
      <c r="B45" s="80"/>
      <c r="C45" s="327" t="s">
        <v>88</v>
      </c>
      <c r="D45" s="327"/>
      <c r="E45" s="82">
        <v>0</v>
      </c>
      <c r="F45" s="81">
        <v>392035741.33999997</v>
      </c>
    </row>
    <row r="46" spans="2:6" ht="15" customHeight="1">
      <c r="B46" s="80"/>
      <c r="C46" s="327" t="s">
        <v>87</v>
      </c>
      <c r="D46" s="327"/>
      <c r="E46" s="82">
        <v>0</v>
      </c>
      <c r="F46" s="81">
        <v>60000000</v>
      </c>
    </row>
    <row r="47" spans="2:6" ht="15" customHeight="1">
      <c r="B47" s="80"/>
      <c r="C47" s="327" t="s">
        <v>86</v>
      </c>
      <c r="D47" s="327"/>
      <c r="E47" s="82">
        <v>0</v>
      </c>
      <c r="F47" s="81">
        <v>0</v>
      </c>
    </row>
    <row r="48" spans="2:6">
      <c r="B48" s="80"/>
      <c r="C48" s="327" t="s">
        <v>85</v>
      </c>
      <c r="D48" s="327"/>
      <c r="E48" s="82">
        <v>0</v>
      </c>
      <c r="F48" s="81">
        <v>0</v>
      </c>
    </row>
    <row r="49" spans="1:9" ht="15" customHeight="1">
      <c r="B49" s="80"/>
      <c r="C49" s="327" t="s">
        <v>84</v>
      </c>
      <c r="D49" s="327"/>
      <c r="E49" s="82">
        <v>0</v>
      </c>
      <c r="F49" s="81">
        <v>0</v>
      </c>
    </row>
    <row r="50" spans="1:9" ht="15" customHeight="1">
      <c r="B50" s="80"/>
      <c r="C50" s="85"/>
      <c r="D50" s="85"/>
      <c r="E50" s="84"/>
      <c r="F50" s="83"/>
    </row>
    <row r="51" spans="1:9" ht="15" customHeight="1">
      <c r="B51" s="80"/>
      <c r="C51" s="330" t="s">
        <v>83</v>
      </c>
      <c r="D51" s="330"/>
      <c r="E51" s="94">
        <f>SUM(E52:E54)</f>
        <v>5856646876.6999998</v>
      </c>
      <c r="F51" s="93">
        <f>SUM(F52:F54)</f>
        <v>19010319487.73</v>
      </c>
    </row>
    <row r="52" spans="1:9">
      <c r="B52" s="80"/>
      <c r="C52" s="327" t="s">
        <v>82</v>
      </c>
      <c r="D52" s="327"/>
      <c r="E52" s="82">
        <v>1963986100.7</v>
      </c>
      <c r="F52" s="81">
        <v>7503585162.5200005</v>
      </c>
    </row>
    <row r="53" spans="1:9">
      <c r="B53" s="80"/>
      <c r="C53" s="327" t="s">
        <v>51</v>
      </c>
      <c r="D53" s="327"/>
      <c r="E53" s="82">
        <v>3892660776</v>
      </c>
      <c r="F53" s="81">
        <v>11506734325.209999</v>
      </c>
    </row>
    <row r="54" spans="1:9">
      <c r="B54" s="80"/>
      <c r="C54" s="327" t="s">
        <v>81</v>
      </c>
      <c r="D54" s="327"/>
      <c r="E54" s="82">
        <v>0</v>
      </c>
      <c r="F54" s="81">
        <v>0</v>
      </c>
    </row>
    <row r="55" spans="1:9">
      <c r="B55" s="80"/>
      <c r="C55" s="85"/>
      <c r="D55" s="85"/>
      <c r="E55" s="84"/>
      <c r="F55" s="83"/>
    </row>
    <row r="56" spans="1:9">
      <c r="B56" s="80"/>
      <c r="C56" s="330" t="s">
        <v>80</v>
      </c>
      <c r="D56" s="330"/>
      <c r="E56" s="92">
        <f>SUM(E57:E61)</f>
        <v>18925175.93</v>
      </c>
      <c r="F56" s="91">
        <f>SUM(F57:F61)</f>
        <v>82940034.090000004</v>
      </c>
    </row>
    <row r="57" spans="1:9">
      <c r="B57" s="80"/>
      <c r="C57" s="327" t="s">
        <v>79</v>
      </c>
      <c r="D57" s="327"/>
      <c r="E57" s="82">
        <v>18925175.93</v>
      </c>
      <c r="F57" s="81">
        <v>82940034.090000004</v>
      </c>
    </row>
    <row r="58" spans="1:9">
      <c r="B58" s="80"/>
      <c r="C58" s="327" t="s">
        <v>78</v>
      </c>
      <c r="D58" s="327"/>
      <c r="E58" s="82">
        <v>0</v>
      </c>
      <c r="F58" s="81">
        <v>0</v>
      </c>
    </row>
    <row r="59" spans="1:9">
      <c r="B59" s="80"/>
      <c r="C59" s="327" t="s">
        <v>77</v>
      </c>
      <c r="D59" s="327"/>
      <c r="E59" s="82">
        <v>0</v>
      </c>
      <c r="F59" s="81">
        <v>0</v>
      </c>
    </row>
    <row r="60" spans="1:9">
      <c r="B60" s="80"/>
      <c r="C60" s="327" t="s">
        <v>76</v>
      </c>
      <c r="D60" s="327"/>
      <c r="E60" s="82">
        <v>0</v>
      </c>
      <c r="F60" s="81">
        <v>0</v>
      </c>
      <c r="I60" s="32"/>
    </row>
    <row r="61" spans="1:9">
      <c r="B61" s="80"/>
      <c r="C61" s="327" t="s">
        <v>75</v>
      </c>
      <c r="D61" s="327"/>
      <c r="E61" s="82">
        <v>0</v>
      </c>
      <c r="F61" s="81">
        <v>0</v>
      </c>
    </row>
    <row r="62" spans="1:9">
      <c r="A62" s="90"/>
      <c r="B62" s="89"/>
      <c r="C62" s="88"/>
      <c r="D62" s="88"/>
      <c r="E62" s="87"/>
      <c r="F62" s="86"/>
    </row>
    <row r="63" spans="1:9">
      <c r="B63" s="80"/>
      <c r="C63" s="85"/>
      <c r="D63" s="85"/>
      <c r="E63" s="84"/>
      <c r="F63" s="83"/>
    </row>
    <row r="64" spans="1:9">
      <c r="B64" s="80"/>
      <c r="C64" s="330" t="s">
        <v>74</v>
      </c>
      <c r="D64" s="330"/>
      <c r="E64" s="78">
        <f>SUM(E65:E68)</f>
        <v>0</v>
      </c>
      <c r="F64" s="77">
        <f>SUM(F65:F68)</f>
        <v>0</v>
      </c>
    </row>
    <row r="65" spans="2:6">
      <c r="B65" s="80"/>
      <c r="C65" s="327" t="s">
        <v>73</v>
      </c>
      <c r="D65" s="327"/>
      <c r="E65" s="82">
        <v>0</v>
      </c>
      <c r="F65" s="81">
        <v>0</v>
      </c>
    </row>
    <row r="66" spans="2:6">
      <c r="B66" s="80"/>
      <c r="C66" s="327" t="s">
        <v>72</v>
      </c>
      <c r="D66" s="327"/>
      <c r="E66" s="82">
        <v>0</v>
      </c>
      <c r="F66" s="81">
        <v>0</v>
      </c>
    </row>
    <row r="67" spans="2:6">
      <c r="B67" s="80"/>
      <c r="C67" s="327" t="s">
        <v>71</v>
      </c>
      <c r="D67" s="327"/>
      <c r="E67" s="82">
        <v>0</v>
      </c>
      <c r="F67" s="81">
        <v>0</v>
      </c>
    </row>
    <row r="68" spans="2:6">
      <c r="B68" s="80"/>
      <c r="C68" s="327" t="s">
        <v>70</v>
      </c>
      <c r="D68" s="327"/>
      <c r="E68" s="82">
        <v>0</v>
      </c>
      <c r="F68" s="81">
        <v>0</v>
      </c>
    </row>
    <row r="69" spans="2:6">
      <c r="B69" s="80"/>
      <c r="C69" s="79" t="s">
        <v>69</v>
      </c>
      <c r="D69" s="79"/>
      <c r="E69" s="78">
        <f>E70</f>
        <v>0</v>
      </c>
      <c r="F69" s="77">
        <f>F70</f>
        <v>0</v>
      </c>
    </row>
    <row r="70" spans="2:6" ht="15" customHeight="1">
      <c r="B70" s="76"/>
      <c r="C70" s="327" t="s">
        <v>68</v>
      </c>
      <c r="D70" s="327"/>
      <c r="E70" s="75">
        <v>0</v>
      </c>
      <c r="F70" s="74">
        <v>0</v>
      </c>
    </row>
    <row r="71" spans="2:6" ht="15" customHeight="1">
      <c r="B71" s="73"/>
      <c r="C71" s="72"/>
      <c r="D71" s="71"/>
      <c r="E71" s="68"/>
      <c r="F71" s="67"/>
    </row>
    <row r="72" spans="2:6" ht="15" customHeight="1">
      <c r="B72" s="66"/>
      <c r="C72" s="333" t="s">
        <v>67</v>
      </c>
      <c r="D72" s="333"/>
      <c r="E72" s="70">
        <f>+E35+E40+E51+E56+E64+E69</f>
        <v>24367756291.43</v>
      </c>
      <c r="F72" s="64">
        <f>+F35+F40+F51+F56+F64+F69</f>
        <v>88101468438.12999</v>
      </c>
    </row>
    <row r="73" spans="2:6" ht="15" customHeight="1">
      <c r="B73" s="66"/>
      <c r="C73" s="69"/>
      <c r="D73" s="69"/>
      <c r="E73" s="68"/>
      <c r="F73" s="67"/>
    </row>
    <row r="74" spans="2:6">
      <c r="B74" s="66"/>
      <c r="C74" s="334" t="s">
        <v>121</v>
      </c>
      <c r="D74" s="334"/>
      <c r="E74" s="65">
        <f>+E31-E72</f>
        <v>2311809471.0399971</v>
      </c>
      <c r="F74" s="64">
        <f>+F31-F72</f>
        <v>3397164677.4600067</v>
      </c>
    </row>
    <row r="75" spans="2:6">
      <c r="B75" s="63"/>
      <c r="C75" s="332"/>
      <c r="D75" s="332"/>
      <c r="E75" s="62"/>
      <c r="F75" s="61"/>
    </row>
    <row r="76" spans="2:6">
      <c r="B76" s="2"/>
      <c r="C76" s="2"/>
      <c r="D76" s="2"/>
      <c r="E76" s="2"/>
      <c r="F76" s="2"/>
    </row>
    <row r="77" spans="2:6">
      <c r="B77" s="55" t="s">
        <v>64</v>
      </c>
      <c r="D77" s="55"/>
      <c r="E77" s="55"/>
      <c r="F77" s="55"/>
    </row>
    <row r="78" spans="2:6">
      <c r="C78" s="33"/>
      <c r="D78" s="33"/>
      <c r="E78" s="33"/>
      <c r="F78" s="33"/>
    </row>
    <row r="79" spans="2:6">
      <c r="C79" s="33"/>
      <c r="D79" s="33"/>
      <c r="E79" s="33"/>
      <c r="F79" s="33"/>
    </row>
    <row r="80" spans="2:6">
      <c r="C80" s="33"/>
      <c r="D80" s="33"/>
      <c r="E80" s="33"/>
      <c r="F80" s="33"/>
    </row>
    <row r="81" spans="3:6">
      <c r="C81" s="33"/>
      <c r="D81" s="33"/>
      <c r="E81" s="33"/>
      <c r="F81" s="33"/>
    </row>
    <row r="82" spans="3:6">
      <c r="C82" s="33"/>
      <c r="D82" s="33"/>
      <c r="E82" s="33"/>
      <c r="F82" s="33"/>
    </row>
    <row r="83" spans="3:6">
      <c r="D83" s="38"/>
      <c r="E83" s="60"/>
    </row>
    <row r="84" spans="3:6">
      <c r="E84" s="12"/>
    </row>
    <row r="86" spans="3:6">
      <c r="C86" s="59"/>
      <c r="D86" s="58"/>
    </row>
    <row r="87" spans="3:6">
      <c r="C87" s="56"/>
      <c r="D87" s="56"/>
      <c r="E87" s="56"/>
    </row>
    <row r="88" spans="3:6">
      <c r="C88" s="57"/>
      <c r="D88" s="57"/>
      <c r="E88" s="57"/>
      <c r="F88" s="46"/>
    </row>
  </sheetData>
  <mergeCells count="61">
    <mergeCell ref="C1:F1"/>
    <mergeCell ref="C2:F2"/>
    <mergeCell ref="C3:F3"/>
    <mergeCell ref="E7:F7"/>
    <mergeCell ref="C31:D31"/>
    <mergeCell ref="C26:D26"/>
    <mergeCell ref="C25:D25"/>
    <mergeCell ref="C19:D20"/>
    <mergeCell ref="C21:D21"/>
    <mergeCell ref="C22:D22"/>
    <mergeCell ref="D5:F5"/>
    <mergeCell ref="C7:D7"/>
    <mergeCell ref="C27:D27"/>
    <mergeCell ref="C75:D75"/>
    <mergeCell ref="C72:D72"/>
    <mergeCell ref="C70:D70"/>
    <mergeCell ref="C74:D74"/>
    <mergeCell ref="C44:D44"/>
    <mergeCell ref="C68:D68"/>
    <mergeCell ref="C57:D57"/>
    <mergeCell ref="C58:D58"/>
    <mergeCell ref="C59:D59"/>
    <mergeCell ref="C66:D66"/>
    <mergeCell ref="C67:D67"/>
    <mergeCell ref="C60:D60"/>
    <mergeCell ref="C61:D61"/>
    <mergeCell ref="C64:D64"/>
    <mergeCell ref="C65:D65"/>
    <mergeCell ref="C43:D43"/>
    <mergeCell ref="C53:D53"/>
    <mergeCell ref="C54:D54"/>
    <mergeCell ref="C28:D28"/>
    <mergeCell ref="C56:D56"/>
    <mergeCell ref="C29:D29"/>
    <mergeCell ref="C33:D33"/>
    <mergeCell ref="C35:D35"/>
    <mergeCell ref="C42:D42"/>
    <mergeCell ref="C52:D52"/>
    <mergeCell ref="C51:D51"/>
    <mergeCell ref="C49:D49"/>
    <mergeCell ref="C48:D48"/>
    <mergeCell ref="C47:D47"/>
    <mergeCell ref="C46:D46"/>
    <mergeCell ref="C45:D45"/>
    <mergeCell ref="C8:D8"/>
    <mergeCell ref="C9:D9"/>
    <mergeCell ref="C34:D34"/>
    <mergeCell ref="C10:D10"/>
    <mergeCell ref="C17:D17"/>
    <mergeCell ref="C15:D15"/>
    <mergeCell ref="C24:D24"/>
    <mergeCell ref="C14:D14"/>
    <mergeCell ref="C16:D16"/>
    <mergeCell ref="C11:D11"/>
    <mergeCell ref="C12:D12"/>
    <mergeCell ref="C13:D13"/>
    <mergeCell ref="C36:D36"/>
    <mergeCell ref="C41:D41"/>
    <mergeCell ref="C40:D40"/>
    <mergeCell ref="C38:D38"/>
    <mergeCell ref="C37:D37"/>
  </mergeCells>
  <printOptions horizontalCentered="1"/>
  <pageMargins left="0.31496062992125984" right="0.31496062992125984" top="0.35433070866141736" bottom="0.59055118110236227" header="0.31496062992125984" footer="0.31496062992125984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68A6-A935-41F3-8F2C-3FF6100DCC3D}">
  <sheetPr>
    <pageSetUpPr fitToPage="1"/>
  </sheetPr>
  <dimension ref="A1:IY61"/>
  <sheetViews>
    <sheetView showGridLines="0" zoomScale="90" zoomScaleNormal="9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D36" sqref="D36"/>
    </sheetView>
  </sheetViews>
  <sheetFormatPr baseColWidth="10" defaultColWidth="19" defaultRowHeight="15" zeroHeight="1"/>
  <cols>
    <col min="1" max="1" width="3.42578125" customWidth="1"/>
    <col min="2" max="2" width="8.28515625" customWidth="1"/>
    <col min="3" max="3" width="25" customWidth="1"/>
    <col min="4" max="4" width="47.42578125" customWidth="1"/>
    <col min="5" max="8" width="24" customWidth="1"/>
    <col min="9" max="9" width="20.42578125" customWidth="1"/>
    <col min="10" max="10" width="4.42578125" customWidth="1"/>
    <col min="11" max="11" width="3" customWidth="1"/>
    <col min="12" max="255" width="11.42578125" hidden="1" customWidth="1"/>
    <col min="257" max="257" width="19.85546875" bestFit="1" customWidth="1"/>
  </cols>
  <sheetData>
    <row r="1" spans="2:257" ht="12" customHeight="1">
      <c r="B1" s="2"/>
      <c r="C1" s="155"/>
      <c r="D1" s="2"/>
      <c r="E1" s="2"/>
      <c r="F1" s="2"/>
      <c r="G1" s="2"/>
      <c r="H1" s="2"/>
      <c r="I1" s="305" t="s">
        <v>147</v>
      </c>
      <c r="J1" s="305"/>
    </row>
    <row r="2" spans="2:257" ht="15.75">
      <c r="C2" s="3"/>
      <c r="D2" s="344" t="s">
        <v>146</v>
      </c>
      <c r="E2" s="344"/>
      <c r="F2" s="344"/>
      <c r="G2" s="344"/>
      <c r="H2" s="344"/>
      <c r="I2" s="3"/>
      <c r="J2" s="3"/>
    </row>
    <row r="3" spans="2:257" ht="15.75">
      <c r="C3" s="3"/>
      <c r="D3" s="345" t="s">
        <v>119</v>
      </c>
      <c r="E3" s="345"/>
      <c r="F3" s="345"/>
      <c r="G3" s="345"/>
      <c r="H3" s="345"/>
      <c r="I3" s="3"/>
      <c r="J3" s="3"/>
    </row>
    <row r="4" spans="2:257">
      <c r="C4" s="3"/>
      <c r="D4" s="346" t="s">
        <v>145</v>
      </c>
      <c r="E4" s="346"/>
      <c r="F4" s="346"/>
      <c r="G4" s="346"/>
      <c r="H4" s="346"/>
      <c r="I4" s="3"/>
      <c r="J4" s="3"/>
    </row>
    <row r="5" spans="2:257">
      <c r="B5" s="5"/>
      <c r="C5" s="106"/>
      <c r="D5" s="347"/>
      <c r="E5" s="347"/>
      <c r="F5" s="347"/>
      <c r="G5" s="347"/>
      <c r="H5" s="347"/>
      <c r="I5" s="347"/>
      <c r="J5" s="347"/>
    </row>
    <row r="6" spans="2:257" s="151" customFormat="1" ht="15.75">
      <c r="B6" s="154"/>
      <c r="C6" s="153" t="s">
        <v>3</v>
      </c>
      <c r="D6" s="348" t="s">
        <v>4</v>
      </c>
      <c r="E6" s="348"/>
      <c r="F6" s="348"/>
      <c r="G6" s="348"/>
      <c r="H6" s="348"/>
      <c r="I6" s="152"/>
      <c r="J6" s="152"/>
    </row>
    <row r="7" spans="2:257" ht="6" customHeight="1">
      <c r="B7" s="5"/>
      <c r="C7" s="5"/>
      <c r="D7" s="5" t="s">
        <v>131</v>
      </c>
      <c r="E7" s="5"/>
      <c r="F7" s="5"/>
      <c r="G7" s="5"/>
      <c r="H7" s="5"/>
      <c r="I7" s="5"/>
      <c r="J7" s="5"/>
    </row>
    <row r="8" spans="2:257" ht="6.75" customHeight="1">
      <c r="B8" s="5"/>
      <c r="C8" s="5"/>
      <c r="D8" s="5"/>
      <c r="E8" s="5"/>
      <c r="F8" s="5"/>
      <c r="G8" s="5"/>
      <c r="H8" s="5"/>
      <c r="I8" s="5"/>
      <c r="J8" s="5"/>
    </row>
    <row r="9" spans="2:257" ht="64.5" customHeight="1">
      <c r="B9" s="156"/>
      <c r="C9" s="349" t="s">
        <v>118</v>
      </c>
      <c r="D9" s="349"/>
      <c r="E9" s="157" t="s">
        <v>49</v>
      </c>
      <c r="F9" s="157" t="s">
        <v>144</v>
      </c>
      <c r="G9" s="157" t="s">
        <v>143</v>
      </c>
      <c r="H9" s="157" t="s">
        <v>142</v>
      </c>
      <c r="I9" s="157" t="s">
        <v>141</v>
      </c>
      <c r="J9" s="158"/>
    </row>
    <row r="10" spans="2:257">
      <c r="B10" s="150"/>
      <c r="C10" s="5"/>
      <c r="D10" s="5"/>
      <c r="E10" s="5"/>
      <c r="F10" s="5"/>
      <c r="G10" s="5"/>
      <c r="H10" s="5"/>
      <c r="I10" s="5"/>
      <c r="J10" s="149"/>
    </row>
    <row r="11" spans="2:257">
      <c r="B11" s="10"/>
      <c r="C11" s="148"/>
      <c r="D11" s="15"/>
      <c r="E11" s="14"/>
      <c r="F11" s="147"/>
      <c r="G11" s="146"/>
      <c r="H11" s="145"/>
      <c r="I11" s="144"/>
      <c r="J11" s="128"/>
    </row>
    <row r="12" spans="2:257" ht="15" customHeight="1" thickBot="1">
      <c r="B12" s="24"/>
      <c r="C12" s="350"/>
      <c r="D12" s="350"/>
      <c r="E12" s="142"/>
      <c r="F12" s="143"/>
      <c r="G12" s="143"/>
      <c r="H12" s="143"/>
      <c r="I12" s="142"/>
      <c r="J12" s="128"/>
    </row>
    <row r="13" spans="2:257">
      <c r="B13" s="24"/>
      <c r="C13" s="131"/>
      <c r="D13" s="130"/>
      <c r="E13" s="129"/>
      <c r="F13" s="129"/>
      <c r="G13" s="129"/>
      <c r="H13" s="129"/>
      <c r="I13" s="129"/>
      <c r="J13" s="128"/>
    </row>
    <row r="14" spans="2:257">
      <c r="B14" s="24"/>
      <c r="C14" s="343" t="s">
        <v>140</v>
      </c>
      <c r="D14" s="343"/>
      <c r="E14" s="132">
        <f>SUM(E15:E17)</f>
        <v>5795437666.6799994</v>
      </c>
      <c r="F14" s="132"/>
      <c r="G14" s="132"/>
      <c r="H14" s="132"/>
      <c r="I14" s="132">
        <f>SUM(E14:H14)</f>
        <v>5795437666.6799994</v>
      </c>
      <c r="J14" s="128"/>
      <c r="IV14" s="32"/>
    </row>
    <row r="15" spans="2:257">
      <c r="B15" s="10"/>
      <c r="C15" s="340" t="s">
        <v>139</v>
      </c>
      <c r="D15" s="340"/>
      <c r="E15" s="129">
        <v>5199906868.4399996</v>
      </c>
      <c r="F15" s="129"/>
      <c r="G15" s="129"/>
      <c r="H15" s="133"/>
      <c r="I15" s="129">
        <f>SUM(E15:H15)</f>
        <v>5199906868.4399996</v>
      </c>
      <c r="J15" s="128"/>
      <c r="IW15" s="32"/>
    </row>
    <row r="16" spans="2:257">
      <c r="B16" s="10"/>
      <c r="C16" s="340" t="s">
        <v>52</v>
      </c>
      <c r="D16" s="340"/>
      <c r="E16" s="133">
        <v>595530798.24000001</v>
      </c>
      <c r="F16" s="129"/>
      <c r="G16" s="129"/>
      <c r="H16" s="133"/>
      <c r="I16" s="129">
        <f>SUM(E16:H16)</f>
        <v>595530798.24000001</v>
      </c>
      <c r="J16" s="128"/>
    </row>
    <row r="17" spans="1:258">
      <c r="B17" s="10"/>
      <c r="C17" s="340" t="s">
        <v>132</v>
      </c>
      <c r="D17" s="340"/>
      <c r="E17" s="129">
        <v>0</v>
      </c>
      <c r="F17" s="129"/>
      <c r="G17" s="129"/>
      <c r="H17" s="133"/>
      <c r="I17" s="129">
        <f>SUM(E17:H17)</f>
        <v>0</v>
      </c>
      <c r="J17" s="128"/>
      <c r="IW17" s="49"/>
    </row>
    <row r="18" spans="1:258">
      <c r="B18" s="24"/>
      <c r="C18" s="131"/>
      <c r="D18" s="130"/>
      <c r="E18" s="129"/>
      <c r="F18" s="129"/>
      <c r="G18" s="129"/>
      <c r="H18" s="129"/>
      <c r="I18" s="129"/>
      <c r="J18" s="128"/>
    </row>
    <row r="19" spans="1:258" ht="23.25" customHeight="1">
      <c r="B19" s="24"/>
      <c r="C19" s="343" t="s">
        <v>138</v>
      </c>
      <c r="D19" s="343"/>
      <c r="E19" s="132"/>
      <c r="F19" s="132">
        <f>SUM(F20:F24)</f>
        <v>48772671353.730003</v>
      </c>
      <c r="G19" s="132">
        <f>G20</f>
        <v>3397164677.46</v>
      </c>
      <c r="H19" s="132"/>
      <c r="I19" s="132">
        <f t="shared" ref="I19:I24" si="0">SUM(E19:H19)</f>
        <v>52169836031.190002</v>
      </c>
      <c r="J19" s="128"/>
      <c r="IX19" s="32"/>
    </row>
    <row r="20" spans="1:258">
      <c r="B20" s="10"/>
      <c r="C20" s="340" t="s">
        <v>148</v>
      </c>
      <c r="D20" s="340"/>
      <c r="E20" s="129"/>
      <c r="F20" s="23"/>
      <c r="G20" s="129">
        <v>3397164677.46</v>
      </c>
      <c r="H20" s="133"/>
      <c r="I20" s="129">
        <f t="shared" si="0"/>
        <v>3397164677.46</v>
      </c>
      <c r="J20" s="128"/>
    </row>
    <row r="21" spans="1:258">
      <c r="B21" s="10"/>
      <c r="C21" s="340" t="s">
        <v>55</v>
      </c>
      <c r="D21" s="340"/>
      <c r="E21" s="129"/>
      <c r="F21" s="133">
        <v>37908282654.529999</v>
      </c>
      <c r="G21" s="129"/>
      <c r="H21" s="133"/>
      <c r="I21" s="129">
        <f t="shared" si="0"/>
        <v>37908282654.529999</v>
      </c>
      <c r="J21" s="128"/>
    </row>
    <row r="22" spans="1:258">
      <c r="B22" s="10"/>
      <c r="C22" s="340" t="s">
        <v>129</v>
      </c>
      <c r="D22" s="340"/>
      <c r="E22" s="129"/>
      <c r="F22" s="133">
        <v>27284563109.049999</v>
      </c>
      <c r="G22" s="129"/>
      <c r="H22" s="133"/>
      <c r="I22" s="129">
        <f t="shared" si="0"/>
        <v>27284563109.049999</v>
      </c>
      <c r="J22" s="128"/>
      <c r="IX22" s="49"/>
    </row>
    <row r="23" spans="1:258">
      <c r="B23" s="10"/>
      <c r="C23" s="340" t="s">
        <v>57</v>
      </c>
      <c r="D23" s="340"/>
      <c r="E23" s="129"/>
      <c r="F23" s="133">
        <v>0</v>
      </c>
      <c r="G23" s="129"/>
      <c r="H23" s="133"/>
      <c r="I23" s="129">
        <f t="shared" si="0"/>
        <v>0</v>
      </c>
      <c r="J23" s="128"/>
      <c r="IW23" s="32"/>
    </row>
    <row r="24" spans="1:258">
      <c r="A24" t="s">
        <v>137</v>
      </c>
      <c r="B24" s="10"/>
      <c r="C24" s="340" t="s">
        <v>136</v>
      </c>
      <c r="D24" s="340"/>
      <c r="E24" s="129"/>
      <c r="F24" s="133">
        <v>-16420174409.85</v>
      </c>
      <c r="G24" s="129"/>
      <c r="H24" s="133"/>
      <c r="I24" s="129">
        <f t="shared" si="0"/>
        <v>-16420174409.85</v>
      </c>
      <c r="J24" s="128"/>
      <c r="IW24" s="49"/>
    </row>
    <row r="25" spans="1:258">
      <c r="B25" s="24"/>
      <c r="C25" s="131"/>
      <c r="D25" s="130"/>
      <c r="E25" s="129"/>
      <c r="F25" s="129"/>
      <c r="G25" s="129"/>
      <c r="H25" s="129"/>
      <c r="I25" s="129"/>
      <c r="J25" s="128"/>
    </row>
    <row r="26" spans="1:258" ht="22.5" customHeight="1">
      <c r="B26" s="24"/>
      <c r="C26" s="342" t="s">
        <v>135</v>
      </c>
      <c r="D26" s="342"/>
      <c r="E26" s="132"/>
      <c r="F26" s="132"/>
      <c r="G26" s="132"/>
      <c r="H26" s="132">
        <f>SUM(H27:H28)</f>
        <v>0</v>
      </c>
      <c r="I26" s="132">
        <f>SUM(E26:H26)</f>
        <v>0</v>
      </c>
      <c r="J26" s="128"/>
      <c r="IW26" s="141"/>
    </row>
    <row r="27" spans="1:258" ht="18" customHeight="1">
      <c r="B27" s="24"/>
      <c r="C27" s="340" t="s">
        <v>60</v>
      </c>
      <c r="D27" s="341"/>
      <c r="E27" s="132"/>
      <c r="F27" s="132"/>
      <c r="G27" s="132"/>
      <c r="H27" s="129">
        <v>0</v>
      </c>
      <c r="I27" s="132">
        <v>0</v>
      </c>
      <c r="J27" s="128"/>
    </row>
    <row r="28" spans="1:258" ht="15.75" customHeight="1">
      <c r="B28" s="24"/>
      <c r="C28" s="340" t="s">
        <v>61</v>
      </c>
      <c r="D28" s="342"/>
      <c r="E28" s="132"/>
      <c r="F28" s="132"/>
      <c r="G28" s="132"/>
      <c r="H28" s="129">
        <v>0</v>
      </c>
      <c r="I28" s="132">
        <v>0</v>
      </c>
      <c r="J28" s="128"/>
    </row>
    <row r="29" spans="1:258" ht="15.75" customHeight="1">
      <c r="B29" s="24"/>
      <c r="C29" s="134"/>
      <c r="D29" s="140"/>
      <c r="E29" s="132"/>
      <c r="F29" s="132"/>
      <c r="G29" s="132"/>
      <c r="H29" s="129"/>
      <c r="I29" s="132"/>
      <c r="J29" s="128"/>
      <c r="IV29" s="124"/>
    </row>
    <row r="30" spans="1:258" ht="15.75" customHeight="1">
      <c r="B30" s="24"/>
      <c r="C30" s="341" t="s">
        <v>134</v>
      </c>
      <c r="D30" s="340"/>
      <c r="E30" s="132">
        <f>E14</f>
        <v>5795437666.6799994</v>
      </c>
      <c r="F30" s="132">
        <f>F19</f>
        <v>48772671353.730003</v>
      </c>
      <c r="G30" s="132">
        <f>G19</f>
        <v>3397164677.46</v>
      </c>
      <c r="H30" s="132">
        <f>H26</f>
        <v>0</v>
      </c>
      <c r="I30" s="132">
        <f>E30+F30+G30+H30</f>
        <v>57965273697.870003</v>
      </c>
      <c r="J30" s="128"/>
      <c r="IV30" s="32"/>
      <c r="IW30" s="32"/>
    </row>
    <row r="31" spans="1:258">
      <c r="B31" s="10"/>
      <c r="C31" s="130"/>
      <c r="D31" s="139"/>
      <c r="E31" s="129"/>
      <c r="F31" s="129"/>
      <c r="G31" s="129"/>
      <c r="H31" s="129"/>
      <c r="I31" s="129"/>
      <c r="J31" s="128"/>
      <c r="IW31" s="49"/>
    </row>
    <row r="32" spans="1:258" ht="24" customHeight="1">
      <c r="B32" s="24"/>
      <c r="C32" s="343" t="s">
        <v>133</v>
      </c>
      <c r="D32" s="343"/>
      <c r="E32" s="132">
        <f>SUM(E33:E35)</f>
        <v>0</v>
      </c>
      <c r="F32" s="132"/>
      <c r="G32" s="132">
        <f>SUM(G33:G35)</f>
        <v>0</v>
      </c>
      <c r="H32" s="132"/>
      <c r="I32" s="132">
        <f>SUM(E32:H32)</f>
        <v>0</v>
      </c>
      <c r="J32" s="128"/>
      <c r="IW32" s="49"/>
      <c r="IX32" s="32"/>
    </row>
    <row r="33" spans="2:259">
      <c r="B33" s="10"/>
      <c r="C33" s="340" t="s">
        <v>51</v>
      </c>
      <c r="D33" s="340"/>
      <c r="E33" s="133">
        <v>0</v>
      </c>
      <c r="F33" s="129"/>
      <c r="G33" s="138">
        <v>0</v>
      </c>
      <c r="H33" s="133"/>
      <c r="I33" s="129">
        <f>SUM(E33:H33)</f>
        <v>0</v>
      </c>
      <c r="J33" s="128"/>
      <c r="IW33" s="49"/>
    </row>
    <row r="34" spans="2:259">
      <c r="B34" s="10"/>
      <c r="C34" s="340" t="s">
        <v>52</v>
      </c>
      <c r="D34" s="340"/>
      <c r="E34" s="133">
        <v>0</v>
      </c>
      <c r="F34" s="129"/>
      <c r="G34" s="129">
        <v>0</v>
      </c>
      <c r="H34" s="133"/>
      <c r="I34" s="129">
        <f>SUM(E34:H34)</f>
        <v>0</v>
      </c>
      <c r="J34" s="128"/>
    </row>
    <row r="35" spans="2:259">
      <c r="B35" s="10"/>
      <c r="C35" s="340" t="s">
        <v>132</v>
      </c>
      <c r="D35" s="340"/>
      <c r="E35" s="129">
        <v>0</v>
      </c>
      <c r="F35" s="129"/>
      <c r="G35" s="129">
        <v>0</v>
      </c>
      <c r="H35" s="133"/>
      <c r="I35" s="129">
        <f>SUM(E35:H35)</f>
        <v>0</v>
      </c>
      <c r="J35" s="128"/>
      <c r="IV35" s="32"/>
      <c r="IW35" s="32"/>
    </row>
    <row r="36" spans="2:259">
      <c r="B36" s="24"/>
      <c r="C36" s="131"/>
      <c r="D36" s="130"/>
      <c r="E36" s="129"/>
      <c r="F36" s="129"/>
      <c r="G36" s="129"/>
      <c r="H36" s="129"/>
      <c r="I36" s="129"/>
      <c r="J36" s="128"/>
    </row>
    <row r="37" spans="2:259" ht="22.5" customHeight="1">
      <c r="B37" s="24" t="s">
        <v>131</v>
      </c>
      <c r="C37" s="343" t="s">
        <v>130</v>
      </c>
      <c r="D37" s="343"/>
      <c r="E37" s="132"/>
      <c r="F37" s="132">
        <f>SUM(F38:F39)</f>
        <v>3394692748.6799998</v>
      </c>
      <c r="G37" s="132">
        <f>SUM(G38:G42)</f>
        <v>-1341152289.6499987</v>
      </c>
      <c r="H37" s="132"/>
      <c r="I37" s="132">
        <f t="shared" ref="I37:I42" si="1">SUM(E37:H37)</f>
        <v>2053540459.0300012</v>
      </c>
      <c r="J37" s="128"/>
      <c r="IV37" s="32"/>
    </row>
    <row r="38" spans="2:259">
      <c r="B38" s="10"/>
      <c r="C38" s="340" t="s">
        <v>148</v>
      </c>
      <c r="D38" s="340"/>
      <c r="E38" s="129"/>
      <c r="F38" s="129"/>
      <c r="G38" s="129">
        <v>2311809471.0400009</v>
      </c>
      <c r="H38" s="133"/>
      <c r="I38" s="129">
        <f t="shared" si="1"/>
        <v>2311809471.0400009</v>
      </c>
      <c r="J38" s="128"/>
    </row>
    <row r="39" spans="2:259">
      <c r="B39" s="10"/>
      <c r="C39" s="340" t="s">
        <v>55</v>
      </c>
      <c r="D39" s="340"/>
      <c r="E39" s="129"/>
      <c r="F39" s="135">
        <v>3394692748.6799998</v>
      </c>
      <c r="G39" s="137">
        <v>-3397164677.46</v>
      </c>
      <c r="H39" s="133"/>
      <c r="I39" s="129">
        <f t="shared" si="1"/>
        <v>-2471928.7800002098</v>
      </c>
      <c r="J39" s="128"/>
      <c r="IV39" s="49"/>
      <c r="IW39" s="49"/>
    </row>
    <row r="40" spans="2:259">
      <c r="B40" s="10"/>
      <c r="C40" s="340" t="s">
        <v>129</v>
      </c>
      <c r="D40" s="340"/>
      <c r="E40" s="129"/>
      <c r="F40" s="133"/>
      <c r="G40" s="136">
        <v>-119541000</v>
      </c>
      <c r="H40" s="133"/>
      <c r="I40" s="129">
        <f t="shared" si="1"/>
        <v>-119541000</v>
      </c>
      <c r="J40" s="128"/>
    </row>
    <row r="41" spans="2:259">
      <c r="B41" s="10"/>
      <c r="C41" s="340" t="s">
        <v>57</v>
      </c>
      <c r="D41" s="340"/>
      <c r="E41" s="129"/>
      <c r="F41" s="133"/>
      <c r="G41" s="129">
        <v>0</v>
      </c>
      <c r="H41" s="133"/>
      <c r="I41" s="129">
        <f t="shared" si="1"/>
        <v>0</v>
      </c>
      <c r="J41" s="128"/>
      <c r="IV41" s="49"/>
      <c r="IW41" s="49"/>
    </row>
    <row r="42" spans="2:259">
      <c r="B42" s="10"/>
      <c r="C42" s="340" t="s">
        <v>58</v>
      </c>
      <c r="D42" s="340"/>
      <c r="E42" s="129"/>
      <c r="F42" s="133"/>
      <c r="G42" s="135">
        <v>-136256083.22999954</v>
      </c>
      <c r="H42" s="133"/>
      <c r="I42" s="129">
        <f t="shared" si="1"/>
        <v>-136256083.22999954</v>
      </c>
      <c r="J42" s="128"/>
      <c r="IV42" s="49"/>
    </row>
    <row r="43" spans="2:259">
      <c r="B43" s="10"/>
      <c r="C43" s="134"/>
      <c r="D43" s="134"/>
      <c r="E43" s="129"/>
      <c r="F43" s="133"/>
      <c r="G43" s="129"/>
      <c r="H43" s="133"/>
      <c r="I43" s="129"/>
      <c r="J43" s="128"/>
    </row>
    <row r="44" spans="2:259" ht="24.75" customHeight="1">
      <c r="B44" s="24"/>
      <c r="C44" s="343" t="s">
        <v>128</v>
      </c>
      <c r="D44" s="343"/>
      <c r="E44" s="129"/>
      <c r="F44" s="129"/>
      <c r="G44" s="129"/>
      <c r="H44" s="132">
        <f>SUM(H45:H47)</f>
        <v>0</v>
      </c>
      <c r="I44" s="132">
        <v>0</v>
      </c>
      <c r="J44" s="128"/>
    </row>
    <row r="45" spans="2:259" ht="16.5" customHeight="1">
      <c r="B45" s="24"/>
      <c r="C45" s="355" t="s">
        <v>60</v>
      </c>
      <c r="D45" s="355"/>
      <c r="E45" s="129"/>
      <c r="F45" s="129"/>
      <c r="G45" s="129"/>
      <c r="H45" s="129">
        <v>0</v>
      </c>
      <c r="I45" s="129">
        <v>0</v>
      </c>
      <c r="J45" s="128"/>
    </row>
    <row r="46" spans="2:259">
      <c r="B46" s="24"/>
      <c r="C46" s="355" t="s">
        <v>61</v>
      </c>
      <c r="D46" s="355"/>
      <c r="E46" s="129"/>
      <c r="F46" s="129"/>
      <c r="G46" s="129"/>
      <c r="H46" s="129">
        <v>0</v>
      </c>
      <c r="I46" s="129">
        <v>0</v>
      </c>
      <c r="J46" s="128"/>
      <c r="IV46" s="32"/>
    </row>
    <row r="47" spans="2:259">
      <c r="B47" s="24"/>
      <c r="C47" s="131"/>
      <c r="D47" s="130"/>
      <c r="E47" s="129"/>
      <c r="F47" s="129"/>
      <c r="G47" s="129"/>
      <c r="H47" s="129"/>
      <c r="I47" s="129"/>
      <c r="J47" s="128"/>
      <c r="IV47" s="32"/>
      <c r="IW47" s="32"/>
      <c r="IX47" s="49"/>
    </row>
    <row r="48" spans="2:259">
      <c r="B48" s="127"/>
      <c r="C48" s="352" t="s">
        <v>127</v>
      </c>
      <c r="D48" s="352"/>
      <c r="E48" s="126">
        <f>E30+E32</f>
        <v>5795437666.6799994</v>
      </c>
      <c r="F48" s="126">
        <f>F30+F37</f>
        <v>52167364102.410004</v>
      </c>
      <c r="G48" s="126">
        <f>G30+G37+G32</f>
        <v>2056012387.8100014</v>
      </c>
      <c r="H48" s="126">
        <f>H30+H44</f>
        <v>0</v>
      </c>
      <c r="I48" s="126">
        <f>SUM(E48:H48)</f>
        <v>60018814156.900009</v>
      </c>
      <c r="J48" s="125"/>
      <c r="IV48" s="124"/>
      <c r="IW48" s="32"/>
      <c r="IX48" s="49"/>
      <c r="IY48" s="49"/>
    </row>
    <row r="49" spans="2:256">
      <c r="B49" s="123"/>
      <c r="C49" s="123"/>
      <c r="D49" s="123"/>
      <c r="E49" s="123"/>
      <c r="F49" s="123"/>
      <c r="G49" s="123"/>
      <c r="H49" s="123"/>
      <c r="I49" s="123"/>
      <c r="J49" s="122"/>
    </row>
    <row r="50" spans="2:256">
      <c r="E50" s="121"/>
      <c r="F50" s="121"/>
      <c r="J50" s="15"/>
      <c r="IV50" s="32"/>
    </row>
    <row r="51" spans="2:256">
      <c r="B51" s="2"/>
      <c r="C51" s="353" t="s">
        <v>126</v>
      </c>
      <c r="D51" s="353"/>
      <c r="E51" s="353"/>
      <c r="F51" s="353"/>
      <c r="G51" s="353"/>
      <c r="H51" s="353"/>
      <c r="I51" s="353"/>
      <c r="J51" s="353"/>
      <c r="K51" s="12"/>
    </row>
    <row r="52" spans="2:256">
      <c r="B52" s="2"/>
      <c r="C52" s="33"/>
      <c r="D52" s="33"/>
      <c r="E52" s="33"/>
      <c r="F52" s="33"/>
      <c r="G52" s="33"/>
      <c r="H52" s="33"/>
      <c r="I52" s="120"/>
      <c r="J52" s="33"/>
      <c r="K52" s="12"/>
    </row>
    <row r="53" spans="2:256">
      <c r="B53" s="2"/>
      <c r="C53" s="33"/>
      <c r="D53" s="33"/>
      <c r="E53" s="33"/>
      <c r="F53" s="33"/>
      <c r="G53" s="33"/>
      <c r="H53" s="33"/>
      <c r="I53" s="119"/>
      <c r="J53" s="33"/>
      <c r="K53" s="12"/>
    </row>
    <row r="54" spans="2:256">
      <c r="B54" s="2"/>
      <c r="C54" s="33"/>
      <c r="D54" s="33"/>
      <c r="E54" s="33"/>
      <c r="F54" s="33"/>
      <c r="G54" s="33"/>
      <c r="H54" s="33"/>
      <c r="I54" s="33"/>
      <c r="J54" s="33"/>
      <c r="K54" s="12"/>
    </row>
    <row r="55" spans="2:256">
      <c r="B55" s="2"/>
      <c r="C55" s="33"/>
      <c r="D55" s="33"/>
      <c r="E55" s="33"/>
      <c r="F55" s="33"/>
      <c r="G55" s="33"/>
      <c r="H55" s="33"/>
      <c r="I55" s="33"/>
      <c r="J55" s="33"/>
      <c r="K55" s="12"/>
    </row>
    <row r="56" spans="2:256" ht="21" customHeight="1">
      <c r="B56" s="2"/>
      <c r="C56" s="12"/>
      <c r="D56" s="38"/>
      <c r="E56" s="60"/>
      <c r="F56" s="60"/>
      <c r="G56" s="2"/>
      <c r="H56" s="40"/>
      <c r="I56" s="38"/>
      <c r="J56" s="60"/>
      <c r="K56" s="60"/>
    </row>
    <row r="57" spans="2:256">
      <c r="B57" s="2"/>
      <c r="C57" s="12"/>
      <c r="D57" s="118"/>
      <c r="E57" s="60"/>
      <c r="F57" s="60"/>
      <c r="G57" s="2"/>
      <c r="H57" s="354"/>
      <c r="I57" s="354"/>
      <c r="J57" s="60"/>
      <c r="K57" s="60"/>
    </row>
    <row r="58" spans="2:256">
      <c r="B58" s="2"/>
      <c r="C58" s="44"/>
      <c r="D58" s="117" t="s">
        <v>125</v>
      </c>
      <c r="E58" s="60"/>
      <c r="G58" s="60"/>
      <c r="H58" s="351" t="s">
        <v>124</v>
      </c>
      <c r="I58" s="351"/>
      <c r="J58" s="14"/>
      <c r="K58" s="60"/>
    </row>
    <row r="59" spans="2:256" ht="15" customHeight="1">
      <c r="B59" s="2"/>
      <c r="C59" s="59"/>
      <c r="D59" s="116" t="s">
        <v>123</v>
      </c>
      <c r="E59" s="60"/>
      <c r="F59" s="115"/>
      <c r="G59" s="115"/>
      <c r="H59" s="324" t="s">
        <v>122</v>
      </c>
      <c r="I59" s="324"/>
      <c r="J59" s="324"/>
      <c r="K59" s="60"/>
    </row>
    <row r="60" spans="2:256">
      <c r="E60" s="60"/>
    </row>
    <row r="61" spans="2:256"/>
  </sheetData>
  <mergeCells count="40">
    <mergeCell ref="H59:J59"/>
    <mergeCell ref="H58:I58"/>
    <mergeCell ref="C39:D39"/>
    <mergeCell ref="C40:D40"/>
    <mergeCell ref="C41:D41"/>
    <mergeCell ref="C48:D48"/>
    <mergeCell ref="C51:J51"/>
    <mergeCell ref="H57:I57"/>
    <mergeCell ref="C46:D46"/>
    <mergeCell ref="C45:D45"/>
    <mergeCell ref="C42:D42"/>
    <mergeCell ref="C44:D44"/>
    <mergeCell ref="I1:J1"/>
    <mergeCell ref="C19:D19"/>
    <mergeCell ref="D2:H2"/>
    <mergeCell ref="D3:H3"/>
    <mergeCell ref="D4:H4"/>
    <mergeCell ref="D5:J5"/>
    <mergeCell ref="D6:H6"/>
    <mergeCell ref="C9:D9"/>
    <mergeCell ref="C12:D12"/>
    <mergeCell ref="C14:D14"/>
    <mergeCell ref="C15:D15"/>
    <mergeCell ref="C16:D16"/>
    <mergeCell ref="C17:D17"/>
    <mergeCell ref="C38:D38"/>
    <mergeCell ref="C27:D27"/>
    <mergeCell ref="C28:D28"/>
    <mergeCell ref="C30:D30"/>
    <mergeCell ref="C20:D20"/>
    <mergeCell ref="C21:D21"/>
    <mergeCell ref="C22:D22"/>
    <mergeCell ref="C23:D23"/>
    <mergeCell ref="C26:D26"/>
    <mergeCell ref="C24:D24"/>
    <mergeCell ref="C32:D32"/>
    <mergeCell ref="C33:D33"/>
    <mergeCell ref="C34:D34"/>
    <mergeCell ref="C35:D35"/>
    <mergeCell ref="C37:D37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112C-D774-4662-B367-55CE72412EF9}">
  <sheetPr>
    <pageSetUpPr fitToPage="1"/>
  </sheetPr>
  <dimension ref="A1:P75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37" sqref="M37"/>
    </sheetView>
  </sheetViews>
  <sheetFormatPr baseColWidth="10" defaultColWidth="11.42578125" defaultRowHeight="15"/>
  <cols>
    <col min="1" max="1" width="1.42578125" customWidth="1"/>
    <col min="2" max="3" width="19.42578125" customWidth="1"/>
    <col min="4" max="5" width="16.85546875" bestFit="1" customWidth="1"/>
    <col min="6" max="6" width="4" customWidth="1"/>
    <col min="7" max="8" width="20.140625" customWidth="1"/>
    <col min="9" max="10" width="16.85546875" customWidth="1"/>
    <col min="11" max="11" width="2.28515625" customWidth="1"/>
    <col min="12" max="12" width="19.42578125" bestFit="1" customWidth="1"/>
    <col min="13" max="13" width="18.85546875" bestFit="1" customWidth="1"/>
    <col min="14" max="14" width="19.42578125" bestFit="1" customWidth="1"/>
    <col min="15" max="15" width="17.85546875" bestFit="1" customWidth="1"/>
    <col min="16" max="16" width="12.42578125" bestFit="1" customWidth="1"/>
  </cols>
  <sheetData>
    <row r="1" spans="1:16">
      <c r="A1" s="204"/>
      <c r="C1" s="362" t="s">
        <v>155</v>
      </c>
      <c r="D1" s="362"/>
      <c r="E1" s="362"/>
      <c r="F1" s="362"/>
      <c r="G1" s="362"/>
      <c r="H1" s="362"/>
      <c r="I1" s="362"/>
      <c r="J1" s="53" t="s">
        <v>154</v>
      </c>
      <c r="K1" s="204"/>
    </row>
    <row r="2" spans="1:16">
      <c r="A2" s="105"/>
      <c r="C2" s="362" t="s">
        <v>153</v>
      </c>
      <c r="D2" s="362"/>
      <c r="E2" s="362"/>
      <c r="F2" s="362"/>
      <c r="G2" s="362"/>
      <c r="H2" s="362"/>
      <c r="I2" s="362"/>
      <c r="J2" s="204"/>
      <c r="K2" s="204"/>
    </row>
    <row r="3" spans="1:16">
      <c r="A3" s="105"/>
      <c r="C3" s="310" t="s">
        <v>2</v>
      </c>
      <c r="D3" s="310"/>
      <c r="E3" s="310"/>
      <c r="F3" s="310"/>
      <c r="G3" s="310"/>
      <c r="H3" s="310"/>
      <c r="I3" s="310"/>
      <c r="J3" s="204"/>
      <c r="K3" s="204"/>
    </row>
    <row r="4" spans="1:16" s="201" customFormat="1" ht="12.75">
      <c r="A4" s="203"/>
      <c r="B4" s="50" t="s">
        <v>3</v>
      </c>
      <c r="C4" s="311" t="s">
        <v>4</v>
      </c>
      <c r="D4" s="311"/>
      <c r="E4" s="311"/>
      <c r="F4" s="311"/>
      <c r="G4" s="311"/>
      <c r="H4" s="311"/>
      <c r="I4" s="311"/>
      <c r="J4" s="202"/>
    </row>
    <row r="5" spans="1:16">
      <c r="A5" s="200"/>
      <c r="B5" s="200"/>
      <c r="C5" s="200"/>
      <c r="D5" s="105"/>
      <c r="E5" s="105"/>
      <c r="F5" s="200"/>
      <c r="I5" s="199"/>
      <c r="J5" s="199"/>
    </row>
    <row r="6" spans="1:16">
      <c r="A6" s="198"/>
      <c r="B6" s="349" t="s">
        <v>118</v>
      </c>
      <c r="C6" s="349"/>
      <c r="D6" s="205" t="s">
        <v>152</v>
      </c>
      <c r="E6" s="205" t="s">
        <v>151</v>
      </c>
      <c r="F6" s="206"/>
      <c r="G6" s="349" t="s">
        <v>118</v>
      </c>
      <c r="H6" s="349"/>
      <c r="I6" s="205" t="s">
        <v>152</v>
      </c>
      <c r="J6" s="205" t="s">
        <v>151</v>
      </c>
      <c r="K6" s="207"/>
    </row>
    <row r="7" spans="1:16">
      <c r="A7" s="80"/>
      <c r="B7" s="197"/>
      <c r="C7" s="197"/>
      <c r="D7" s="196"/>
      <c r="E7" s="196"/>
      <c r="F7" s="1"/>
      <c r="G7" s="1"/>
      <c r="H7" s="195"/>
      <c r="I7" s="194"/>
      <c r="J7" s="194"/>
      <c r="K7" s="9"/>
    </row>
    <row r="8" spans="1:16">
      <c r="A8" s="10"/>
      <c r="B8" s="193"/>
      <c r="C8" s="193"/>
      <c r="D8" s="192"/>
      <c r="E8" s="192"/>
      <c r="F8" s="155"/>
      <c r="G8" s="2"/>
      <c r="H8" s="191"/>
      <c r="I8" s="190"/>
      <c r="J8" s="190"/>
      <c r="K8" s="9"/>
      <c r="M8" s="32"/>
    </row>
    <row r="9" spans="1:16">
      <c r="A9" s="66"/>
      <c r="B9" s="359" t="s">
        <v>7</v>
      </c>
      <c r="C9" s="359"/>
      <c r="D9" s="185">
        <f>D11+D22</f>
        <v>51175969.770000003</v>
      </c>
      <c r="E9" s="178">
        <f>E11+E22</f>
        <v>1907033858.9900007</v>
      </c>
      <c r="F9" s="173"/>
      <c r="G9" s="359" t="s">
        <v>8</v>
      </c>
      <c r="H9" s="359"/>
      <c r="I9" s="178">
        <f>I11+I23</f>
        <v>1032929587.7499999</v>
      </c>
      <c r="J9" s="178">
        <f>J11+J23</f>
        <v>1230612157.5600002</v>
      </c>
      <c r="K9" s="9"/>
      <c r="L9" s="141"/>
      <c r="M9" s="49"/>
      <c r="N9" s="48"/>
      <c r="O9" s="48"/>
    </row>
    <row r="10" spans="1:16">
      <c r="A10" s="73"/>
      <c r="B10" s="177"/>
      <c r="C10" s="17"/>
      <c r="D10" s="184"/>
      <c r="E10" s="176"/>
      <c r="F10" s="173"/>
      <c r="G10" s="177"/>
      <c r="H10" s="177"/>
      <c r="I10" s="176"/>
      <c r="J10" s="176"/>
      <c r="K10" s="9"/>
      <c r="L10" s="166"/>
      <c r="M10" s="49"/>
      <c r="N10" s="189"/>
      <c r="O10" s="49"/>
    </row>
    <row r="11" spans="1:16">
      <c r="A11" s="73"/>
      <c r="B11" s="359" t="s">
        <v>9</v>
      </c>
      <c r="C11" s="359"/>
      <c r="D11" s="185">
        <f>SUM(D13:D20)</f>
        <v>3253227.27</v>
      </c>
      <c r="E11" s="178">
        <f>SUM(E13:E20)</f>
        <v>1895114592.1400013</v>
      </c>
      <c r="F11" s="173"/>
      <c r="G11" s="359" t="s">
        <v>10</v>
      </c>
      <c r="H11" s="359"/>
      <c r="I11" s="178">
        <f>SUM(I13:I21)</f>
        <v>1032929587.7499999</v>
      </c>
      <c r="J11" s="178">
        <f>SUM(J13:J21)</f>
        <v>1178528514.6500001</v>
      </c>
      <c r="K11" s="9"/>
      <c r="L11" s="166"/>
      <c r="M11" s="49"/>
      <c r="N11" s="166"/>
      <c r="O11" s="49"/>
    </row>
    <row r="12" spans="1:16">
      <c r="A12" s="73"/>
      <c r="B12" s="177"/>
      <c r="C12" s="17"/>
      <c r="D12" s="184"/>
      <c r="E12" s="176"/>
      <c r="F12" s="173"/>
      <c r="G12" s="177"/>
      <c r="H12" s="177"/>
      <c r="I12" s="176"/>
      <c r="J12" s="176"/>
      <c r="K12" s="9"/>
      <c r="L12" s="32"/>
      <c r="M12" s="49"/>
      <c r="N12" s="49"/>
      <c r="O12" s="49"/>
      <c r="P12" s="166"/>
    </row>
    <row r="13" spans="1:16">
      <c r="A13" s="66"/>
      <c r="B13" s="360" t="s">
        <v>11</v>
      </c>
      <c r="C13" s="360"/>
      <c r="D13" s="187">
        <v>0</v>
      </c>
      <c r="E13" s="188">
        <v>1848769412.0900021</v>
      </c>
      <c r="F13" s="173"/>
      <c r="G13" s="360" t="s">
        <v>12</v>
      </c>
      <c r="H13" s="360"/>
      <c r="I13" s="138">
        <v>0</v>
      </c>
      <c r="J13" s="138">
        <v>1178528514.6500001</v>
      </c>
      <c r="K13" s="9"/>
      <c r="L13" s="141"/>
      <c r="M13" s="49"/>
      <c r="N13" s="49"/>
      <c r="O13" s="141"/>
    </row>
    <row r="14" spans="1:16">
      <c r="A14" s="66"/>
      <c r="B14" s="360" t="s">
        <v>13</v>
      </c>
      <c r="C14" s="360"/>
      <c r="D14" s="187">
        <v>0</v>
      </c>
      <c r="E14" s="138">
        <v>46345180.049999237</v>
      </c>
      <c r="F14" s="173"/>
      <c r="G14" s="360" t="s">
        <v>14</v>
      </c>
      <c r="H14" s="360"/>
      <c r="I14" s="138">
        <v>0</v>
      </c>
      <c r="J14" s="138">
        <v>0</v>
      </c>
      <c r="K14" s="9"/>
      <c r="L14" s="186"/>
      <c r="M14" s="49"/>
      <c r="N14" s="49"/>
      <c r="O14" s="141"/>
    </row>
    <row r="15" spans="1:16">
      <c r="A15" s="66"/>
      <c r="B15" s="360" t="s">
        <v>15</v>
      </c>
      <c r="C15" s="360"/>
      <c r="D15" s="138">
        <v>3253227.27</v>
      </c>
      <c r="E15" s="138">
        <v>0</v>
      </c>
      <c r="F15" s="173"/>
      <c r="G15" s="360" t="s">
        <v>16</v>
      </c>
      <c r="H15" s="360"/>
      <c r="I15" s="138">
        <v>39353498.899999999</v>
      </c>
      <c r="J15" s="138">
        <v>0</v>
      </c>
      <c r="K15" s="9"/>
      <c r="L15" s="166"/>
      <c r="M15" s="49"/>
    </row>
    <row r="16" spans="1:16">
      <c r="A16" s="66"/>
      <c r="B16" s="360" t="s">
        <v>17</v>
      </c>
      <c r="C16" s="360"/>
      <c r="D16" s="138">
        <v>0</v>
      </c>
      <c r="E16" s="138">
        <v>0</v>
      </c>
      <c r="F16" s="173"/>
      <c r="G16" s="360" t="s">
        <v>18</v>
      </c>
      <c r="H16" s="360"/>
      <c r="I16" s="138">
        <v>0</v>
      </c>
      <c r="J16" s="138">
        <v>0</v>
      </c>
      <c r="K16" s="9"/>
      <c r="L16" s="49"/>
      <c r="M16" s="49"/>
    </row>
    <row r="17" spans="1:15">
      <c r="A17" s="66"/>
      <c r="B17" s="360" t="s">
        <v>19</v>
      </c>
      <c r="C17" s="360"/>
      <c r="D17" s="138">
        <v>0</v>
      </c>
      <c r="E17" s="138">
        <v>0</v>
      </c>
      <c r="F17" s="173"/>
      <c r="G17" s="360" t="s">
        <v>20</v>
      </c>
      <c r="H17" s="360"/>
      <c r="I17" s="138">
        <v>0</v>
      </c>
      <c r="J17" s="138">
        <v>0</v>
      </c>
      <c r="K17" s="9"/>
      <c r="L17" s="166"/>
      <c r="M17" s="49"/>
      <c r="N17" s="32"/>
    </row>
    <row r="18" spans="1:15" ht="15" customHeight="1">
      <c r="A18" s="66"/>
      <c r="B18" s="360" t="s">
        <v>21</v>
      </c>
      <c r="C18" s="360"/>
      <c r="D18" s="138">
        <v>0</v>
      </c>
      <c r="E18" s="138">
        <v>0</v>
      </c>
      <c r="F18" s="173"/>
      <c r="G18" s="360" t="s">
        <v>22</v>
      </c>
      <c r="H18" s="360"/>
      <c r="I18" s="138">
        <v>106106199.80999994</v>
      </c>
      <c r="J18" s="138">
        <v>0</v>
      </c>
      <c r="K18" s="9"/>
      <c r="L18" s="166"/>
      <c r="M18" s="49"/>
      <c r="N18" s="49"/>
      <c r="O18" s="141"/>
    </row>
    <row r="19" spans="1:15">
      <c r="A19" s="66"/>
      <c r="B19" s="360"/>
      <c r="C19" s="360"/>
      <c r="D19" s="138"/>
      <c r="E19" s="138">
        <v>0</v>
      </c>
      <c r="F19" s="173"/>
      <c r="G19" s="360"/>
      <c r="H19" s="360"/>
      <c r="I19" s="138">
        <v>0</v>
      </c>
      <c r="J19" s="138">
        <v>0</v>
      </c>
      <c r="K19" s="9"/>
      <c r="M19" s="49"/>
    </row>
    <row r="20" spans="1:15">
      <c r="A20" s="66"/>
      <c r="B20" s="360" t="s">
        <v>23</v>
      </c>
      <c r="C20" s="360"/>
      <c r="D20" s="138">
        <v>0</v>
      </c>
      <c r="E20" s="138">
        <v>0</v>
      </c>
      <c r="F20" s="173"/>
      <c r="G20" s="360" t="s">
        <v>24</v>
      </c>
      <c r="H20" s="360"/>
      <c r="I20" s="138">
        <v>0</v>
      </c>
      <c r="J20" s="138">
        <v>0</v>
      </c>
      <c r="K20" s="9"/>
      <c r="M20" s="49"/>
    </row>
    <row r="21" spans="1:15">
      <c r="A21" s="73"/>
      <c r="B21" s="177"/>
      <c r="C21" s="17"/>
      <c r="D21" s="184"/>
      <c r="E21" s="176"/>
      <c r="F21" s="173"/>
      <c r="G21" s="360" t="s">
        <v>25</v>
      </c>
      <c r="H21" s="360"/>
      <c r="I21" s="138">
        <v>887469889.03999996</v>
      </c>
      <c r="J21" s="138">
        <v>0</v>
      </c>
      <c r="K21" s="9"/>
      <c r="L21" s="166"/>
      <c r="M21" s="49"/>
    </row>
    <row r="22" spans="1:15">
      <c r="A22" s="73"/>
      <c r="B22" s="359" t="s">
        <v>28</v>
      </c>
      <c r="C22" s="359"/>
      <c r="D22" s="185">
        <f>SUM(D24:D36)</f>
        <v>47922742.5</v>
      </c>
      <c r="E22" s="178">
        <f>SUM(E24:E36)</f>
        <v>11919266.849999547</v>
      </c>
      <c r="F22" s="173"/>
      <c r="G22" s="177"/>
      <c r="H22" s="177"/>
      <c r="I22" s="176"/>
      <c r="J22" s="176"/>
      <c r="K22" s="9"/>
      <c r="L22" s="32"/>
      <c r="M22" s="49"/>
    </row>
    <row r="23" spans="1:15">
      <c r="A23" s="73"/>
      <c r="B23" s="177"/>
      <c r="C23" s="17"/>
      <c r="D23" s="184"/>
      <c r="E23" s="176"/>
      <c r="F23" s="173"/>
      <c r="G23" s="361" t="s">
        <v>29</v>
      </c>
      <c r="H23" s="361"/>
      <c r="I23" s="178">
        <f>SUM(I25:I32)</f>
        <v>0</v>
      </c>
      <c r="J23" s="178">
        <f>SUM(J25:J32)</f>
        <v>52083642.910000101</v>
      </c>
      <c r="K23" s="9"/>
      <c r="M23" s="49"/>
    </row>
    <row r="24" spans="1:15">
      <c r="A24" s="66"/>
      <c r="B24" s="360" t="s">
        <v>30</v>
      </c>
      <c r="C24" s="360"/>
      <c r="D24" s="138">
        <v>0</v>
      </c>
      <c r="E24" s="138">
        <v>0</v>
      </c>
      <c r="F24" s="173"/>
      <c r="G24" s="177"/>
      <c r="H24" s="177"/>
      <c r="I24" s="176"/>
      <c r="J24" s="176"/>
      <c r="K24" s="9"/>
      <c r="L24" s="32"/>
      <c r="M24" s="49"/>
    </row>
    <row r="25" spans="1:15" ht="15" customHeight="1">
      <c r="A25" s="66"/>
      <c r="B25" s="360" t="s">
        <v>32</v>
      </c>
      <c r="C25" s="360"/>
      <c r="D25" s="138">
        <v>0</v>
      </c>
      <c r="E25" s="138">
        <v>0</v>
      </c>
      <c r="F25" s="173"/>
      <c r="G25" s="360" t="s">
        <v>31</v>
      </c>
      <c r="H25" s="360"/>
      <c r="I25" s="138">
        <v>0</v>
      </c>
      <c r="J25" s="138">
        <v>0</v>
      </c>
      <c r="K25" s="9"/>
      <c r="M25" s="49"/>
    </row>
    <row r="26" spans="1:15">
      <c r="A26" s="66"/>
      <c r="B26" s="360"/>
      <c r="C26" s="360"/>
      <c r="D26" s="138"/>
      <c r="E26" s="135"/>
      <c r="F26" s="173"/>
      <c r="G26" s="360" t="s">
        <v>33</v>
      </c>
      <c r="H26" s="360"/>
      <c r="I26" s="138">
        <v>0</v>
      </c>
      <c r="J26" s="138">
        <v>0</v>
      </c>
      <c r="K26" s="9"/>
      <c r="M26" s="49"/>
    </row>
    <row r="27" spans="1:15" ht="15" customHeight="1">
      <c r="A27" s="66"/>
      <c r="B27" s="360" t="s">
        <v>35</v>
      </c>
      <c r="C27" s="360"/>
      <c r="D27" s="138">
        <v>47922742.5</v>
      </c>
      <c r="E27" s="138">
        <v>0</v>
      </c>
      <c r="F27" s="173"/>
      <c r="G27" s="360" t="s">
        <v>34</v>
      </c>
      <c r="H27" s="360"/>
      <c r="I27" s="138">
        <v>0</v>
      </c>
      <c r="J27" s="138">
        <v>52083642.910000101</v>
      </c>
      <c r="K27" s="9"/>
      <c r="L27" s="141"/>
      <c r="M27" s="49"/>
      <c r="O27" s="141"/>
    </row>
    <row r="28" spans="1:15">
      <c r="A28" s="66"/>
      <c r="B28" s="360"/>
      <c r="C28" s="360"/>
      <c r="D28" s="138">
        <v>0</v>
      </c>
      <c r="E28" s="138"/>
      <c r="F28" s="173"/>
      <c r="G28" s="360" t="s">
        <v>36</v>
      </c>
      <c r="H28" s="360"/>
      <c r="I28" s="138">
        <v>0</v>
      </c>
      <c r="J28" s="138">
        <v>0</v>
      </c>
      <c r="K28" s="9"/>
      <c r="L28" s="49"/>
      <c r="M28" s="49"/>
    </row>
    <row r="29" spans="1:15" ht="27" customHeight="1">
      <c r="A29" s="66"/>
      <c r="B29" s="360" t="s">
        <v>38</v>
      </c>
      <c r="C29" s="360"/>
      <c r="D29" s="138">
        <v>0</v>
      </c>
      <c r="E29" s="138">
        <v>11635302.729999542</v>
      </c>
      <c r="F29" s="173"/>
      <c r="G29" s="360" t="s">
        <v>37</v>
      </c>
      <c r="H29" s="360"/>
      <c r="I29" s="138">
        <v>0</v>
      </c>
      <c r="J29" s="138">
        <v>0</v>
      </c>
      <c r="K29" s="9"/>
      <c r="L29" s="141"/>
      <c r="M29" s="49"/>
    </row>
    <row r="30" spans="1:15">
      <c r="A30" s="66"/>
      <c r="B30" s="360" t="s">
        <v>39</v>
      </c>
      <c r="C30" s="360"/>
      <c r="D30" s="138">
        <v>0</v>
      </c>
      <c r="E30" s="138">
        <v>283964.12000000477</v>
      </c>
      <c r="F30" s="173"/>
      <c r="G30" s="360" t="s">
        <v>40</v>
      </c>
      <c r="H30" s="360"/>
      <c r="I30" s="138">
        <v>0</v>
      </c>
      <c r="J30" s="138">
        <v>0</v>
      </c>
      <c r="K30" s="9"/>
      <c r="M30" s="49"/>
    </row>
    <row r="31" spans="1:15" ht="15" customHeight="1">
      <c r="A31" s="66"/>
      <c r="B31" s="360" t="s">
        <v>41</v>
      </c>
      <c r="C31" s="360"/>
      <c r="D31" s="138">
        <v>0</v>
      </c>
      <c r="E31" s="138">
        <v>0</v>
      </c>
      <c r="F31" s="173"/>
      <c r="G31" s="32"/>
      <c r="H31" s="32"/>
      <c r="I31" s="166"/>
      <c r="J31" s="166"/>
      <c r="K31" s="9"/>
      <c r="M31" s="49"/>
      <c r="O31" s="49"/>
    </row>
    <row r="32" spans="1:15">
      <c r="A32" s="66"/>
      <c r="B32" s="360"/>
      <c r="C32" s="360"/>
      <c r="D32" s="138">
        <v>0</v>
      </c>
      <c r="E32" s="138">
        <v>0</v>
      </c>
      <c r="F32" s="173"/>
      <c r="G32" s="183"/>
      <c r="H32" s="183"/>
      <c r="I32" s="135"/>
      <c r="J32" s="135"/>
      <c r="K32" s="9"/>
      <c r="L32" s="141"/>
      <c r="M32" s="49"/>
      <c r="N32" s="166"/>
    </row>
    <row r="33" spans="1:15" ht="24" customHeight="1">
      <c r="A33" s="66"/>
      <c r="B33" s="360" t="s">
        <v>43</v>
      </c>
      <c r="C33" s="360"/>
      <c r="D33" s="138">
        <v>0</v>
      </c>
      <c r="E33" s="138">
        <v>0</v>
      </c>
      <c r="F33" s="173"/>
      <c r="G33" s="359" t="s">
        <v>47</v>
      </c>
      <c r="H33" s="359"/>
      <c r="I33" s="178">
        <f>I35+I41+I50</f>
        <v>3394692748.6800003</v>
      </c>
      <c r="J33" s="178">
        <f>J35+J41+J50</f>
        <v>3652961760.6900001</v>
      </c>
      <c r="K33" s="9"/>
      <c r="L33" s="166"/>
      <c r="M33" s="49"/>
      <c r="N33" s="49"/>
    </row>
    <row r="34" spans="1:15" ht="15" customHeight="1">
      <c r="A34" s="66"/>
      <c r="B34" s="360" t="s">
        <v>44</v>
      </c>
      <c r="C34" s="360"/>
      <c r="D34" s="138">
        <v>0</v>
      </c>
      <c r="E34" s="138">
        <v>0</v>
      </c>
      <c r="F34" s="173"/>
      <c r="G34" s="177"/>
      <c r="H34" s="177"/>
      <c r="I34" s="176"/>
      <c r="J34" s="176"/>
      <c r="K34" s="9"/>
      <c r="L34" s="141"/>
      <c r="M34" s="49"/>
    </row>
    <row r="35" spans="1:15">
      <c r="A35" s="66"/>
      <c r="B35" s="360"/>
      <c r="C35" s="360"/>
      <c r="D35" s="138">
        <v>0</v>
      </c>
      <c r="E35" s="138">
        <v>0</v>
      </c>
      <c r="F35" s="173"/>
      <c r="G35" s="359" t="s">
        <v>49</v>
      </c>
      <c r="H35" s="359"/>
      <c r="I35" s="178">
        <f>SUM(I37:I39)</f>
        <v>0</v>
      </c>
      <c r="J35" s="178">
        <f>SUM(J37:J39)</f>
        <v>0</v>
      </c>
      <c r="K35" s="9"/>
      <c r="M35" s="141"/>
      <c r="O35" s="166"/>
    </row>
    <row r="36" spans="1:15" ht="15" customHeight="1">
      <c r="A36" s="66"/>
      <c r="B36" s="360" t="s">
        <v>46</v>
      </c>
      <c r="C36" s="360"/>
      <c r="D36" s="138">
        <v>0</v>
      </c>
      <c r="E36" s="138">
        <v>0</v>
      </c>
      <c r="F36" s="173"/>
      <c r="G36" s="177"/>
      <c r="H36" s="177"/>
      <c r="I36" s="176"/>
      <c r="J36" s="176"/>
      <c r="K36" s="9"/>
    </row>
    <row r="37" spans="1:15">
      <c r="A37" s="73"/>
      <c r="B37" s="177"/>
      <c r="C37" s="17"/>
      <c r="D37" s="182"/>
      <c r="E37" s="181"/>
      <c r="F37" s="173"/>
      <c r="G37" s="360" t="s">
        <v>51</v>
      </c>
      <c r="H37" s="360"/>
      <c r="I37" s="138">
        <v>0</v>
      </c>
      <c r="J37" s="138">
        <v>0</v>
      </c>
      <c r="K37" s="9"/>
      <c r="M37" s="49"/>
      <c r="O37" s="49"/>
    </row>
    <row r="38" spans="1:15" ht="15" customHeight="1">
      <c r="A38" s="66"/>
      <c r="B38" s="174"/>
      <c r="C38" s="174"/>
      <c r="D38" s="180"/>
      <c r="E38" s="179"/>
      <c r="F38" s="173"/>
      <c r="G38" s="360" t="s">
        <v>52</v>
      </c>
      <c r="H38" s="360"/>
      <c r="I38" s="138">
        <v>0</v>
      </c>
      <c r="J38" s="138">
        <v>0</v>
      </c>
      <c r="K38" s="9"/>
      <c r="M38" s="49"/>
      <c r="O38" s="49"/>
    </row>
    <row r="39" spans="1:15">
      <c r="A39" s="73"/>
      <c r="B39" s="174"/>
      <c r="C39" s="174"/>
      <c r="D39" s="180"/>
      <c r="E39" s="179"/>
      <c r="F39" s="173"/>
      <c r="G39" s="360" t="s">
        <v>53</v>
      </c>
      <c r="H39" s="360"/>
      <c r="I39" s="138">
        <v>0</v>
      </c>
      <c r="J39" s="138">
        <v>0</v>
      </c>
      <c r="K39" s="9"/>
      <c r="M39" s="49"/>
      <c r="O39" s="49"/>
    </row>
    <row r="40" spans="1:15">
      <c r="A40" s="66"/>
      <c r="B40" s="174"/>
      <c r="C40" s="174"/>
      <c r="D40" s="180"/>
      <c r="E40" s="179"/>
      <c r="F40" s="173"/>
      <c r="G40" s="177"/>
      <c r="H40" s="177"/>
      <c r="I40" s="176"/>
      <c r="J40" s="176"/>
      <c r="K40" s="9"/>
      <c r="M40" s="49"/>
      <c r="O40" s="49"/>
    </row>
    <row r="41" spans="1:15" ht="15" customHeight="1">
      <c r="A41" s="73"/>
      <c r="B41" s="174"/>
      <c r="C41" s="174"/>
      <c r="D41" s="180"/>
      <c r="E41" s="179"/>
      <c r="F41" s="173"/>
      <c r="G41" s="359" t="s">
        <v>54</v>
      </c>
      <c r="H41" s="359"/>
      <c r="I41" s="178">
        <f>SUM(I43:I47)</f>
        <v>3394692748.6800003</v>
      </c>
      <c r="J41" s="178">
        <f>SUM(J43:J47)</f>
        <v>3652961760.6900001</v>
      </c>
      <c r="K41" s="9"/>
      <c r="M41" s="49"/>
      <c r="O41" s="49"/>
    </row>
    <row r="42" spans="1:15" ht="15" customHeight="1">
      <c r="A42" s="66"/>
      <c r="B42" s="174"/>
      <c r="C42" s="174"/>
      <c r="D42" s="180"/>
      <c r="E42" s="179"/>
      <c r="F42" s="173"/>
      <c r="G42" s="177"/>
      <c r="H42" s="177"/>
      <c r="I42" s="176"/>
      <c r="J42" s="176"/>
      <c r="K42" s="9"/>
      <c r="M42" s="49"/>
      <c r="O42" s="49"/>
    </row>
    <row r="43" spans="1:15">
      <c r="A43" s="66"/>
      <c r="B43" s="174"/>
      <c r="C43" s="174"/>
      <c r="D43" s="180"/>
      <c r="E43" s="179"/>
      <c r="F43" s="173"/>
      <c r="G43" s="360" t="s">
        <v>66</v>
      </c>
      <c r="H43" s="360"/>
      <c r="I43" s="138">
        <v>0</v>
      </c>
      <c r="J43" s="138">
        <v>3397164677.46</v>
      </c>
      <c r="K43" s="9"/>
      <c r="M43" s="49"/>
      <c r="O43" s="49"/>
    </row>
    <row r="44" spans="1:15" ht="15" customHeight="1">
      <c r="A44" s="66"/>
      <c r="B44" s="174"/>
      <c r="C44" s="174"/>
      <c r="D44" s="180"/>
      <c r="E44" s="179"/>
      <c r="F44" s="173"/>
      <c r="G44" s="360" t="s">
        <v>55</v>
      </c>
      <c r="H44" s="360"/>
      <c r="I44" s="138">
        <v>3394692748.6800003</v>
      </c>
      <c r="J44" s="138">
        <v>0</v>
      </c>
      <c r="K44" s="9"/>
      <c r="M44" s="49"/>
      <c r="O44" s="49"/>
    </row>
    <row r="45" spans="1:15">
      <c r="A45" s="66"/>
      <c r="B45" s="174"/>
      <c r="C45" s="174"/>
      <c r="D45" s="180"/>
      <c r="E45" s="179"/>
      <c r="F45" s="173"/>
      <c r="G45" s="360" t="s">
        <v>56</v>
      </c>
      <c r="H45" s="360"/>
      <c r="I45" s="138">
        <v>0</v>
      </c>
      <c r="J45" s="138">
        <v>119541000</v>
      </c>
      <c r="K45" s="9"/>
      <c r="M45" s="49"/>
      <c r="O45" s="49"/>
    </row>
    <row r="46" spans="1:15" ht="15" customHeight="1">
      <c r="A46" s="66"/>
      <c r="B46" s="174"/>
      <c r="C46" s="174"/>
      <c r="D46" s="180"/>
      <c r="E46" s="179"/>
      <c r="F46" s="173"/>
      <c r="G46" s="360" t="s">
        <v>57</v>
      </c>
      <c r="H46" s="360"/>
      <c r="I46" s="138">
        <v>0</v>
      </c>
      <c r="J46" s="138">
        <v>0</v>
      </c>
      <c r="K46" s="9"/>
      <c r="M46" s="49"/>
      <c r="O46" s="49"/>
    </row>
    <row r="47" spans="1:15" ht="15" customHeight="1">
      <c r="A47" s="66"/>
      <c r="B47" s="174"/>
      <c r="C47" s="174"/>
      <c r="D47" s="174"/>
      <c r="E47" s="179"/>
      <c r="F47" s="173"/>
      <c r="G47" s="360" t="s">
        <v>58</v>
      </c>
      <c r="H47" s="360"/>
      <c r="I47" s="138">
        <v>0</v>
      </c>
      <c r="J47" s="138">
        <v>136256083.22999999</v>
      </c>
      <c r="K47" s="9"/>
      <c r="M47" s="49"/>
      <c r="N47" s="32"/>
      <c r="O47" s="49"/>
    </row>
    <row r="48" spans="1:15">
      <c r="A48" s="66"/>
      <c r="B48" s="174"/>
      <c r="C48" s="174"/>
      <c r="D48" s="174"/>
      <c r="E48" s="175"/>
      <c r="F48" s="173"/>
      <c r="G48" s="360"/>
      <c r="H48" s="360"/>
      <c r="I48" s="135"/>
      <c r="J48" s="135"/>
      <c r="K48" s="9"/>
      <c r="M48" s="49"/>
      <c r="O48" s="49"/>
    </row>
    <row r="49" spans="1:15">
      <c r="A49" s="66"/>
      <c r="B49" s="174"/>
      <c r="C49" s="174"/>
      <c r="D49" s="174"/>
      <c r="E49" s="175"/>
      <c r="F49" s="173"/>
      <c r="G49" s="177"/>
      <c r="H49" s="177"/>
      <c r="I49" s="176"/>
      <c r="J49" s="176"/>
      <c r="K49" s="9"/>
      <c r="M49" s="49"/>
      <c r="O49" s="49"/>
    </row>
    <row r="50" spans="1:15" ht="15" customHeight="1">
      <c r="A50" s="73"/>
      <c r="B50" s="174"/>
      <c r="C50" s="174"/>
      <c r="D50" s="174"/>
      <c r="E50" s="175"/>
      <c r="F50" s="173"/>
      <c r="G50" s="359" t="s">
        <v>150</v>
      </c>
      <c r="H50" s="359"/>
      <c r="I50" s="178">
        <f>SUM(I53:I54)</f>
        <v>0</v>
      </c>
      <c r="J50" s="178">
        <f>SUM(J53:J54)</f>
        <v>0</v>
      </c>
      <c r="K50" s="9"/>
      <c r="M50" s="49"/>
      <c r="O50" s="49"/>
    </row>
    <row r="51" spans="1:15">
      <c r="A51" s="73"/>
      <c r="B51" s="174"/>
      <c r="C51" s="174"/>
      <c r="D51" s="174"/>
      <c r="E51" s="175"/>
      <c r="F51" s="173"/>
      <c r="G51" s="359"/>
      <c r="H51" s="359"/>
      <c r="I51" s="178"/>
      <c r="J51" s="178"/>
      <c r="K51" s="9"/>
      <c r="M51" s="49"/>
      <c r="O51" s="49"/>
    </row>
    <row r="52" spans="1:15">
      <c r="A52" s="66"/>
      <c r="B52" s="174"/>
      <c r="C52" s="174"/>
      <c r="D52" s="174"/>
      <c r="E52" s="175"/>
      <c r="F52" s="173"/>
      <c r="G52" s="177"/>
      <c r="H52" s="177"/>
      <c r="I52" s="176"/>
      <c r="J52" s="176"/>
      <c r="K52" s="9"/>
      <c r="O52" s="49"/>
    </row>
    <row r="53" spans="1:15" ht="15" customHeight="1">
      <c r="A53" s="73"/>
      <c r="B53" s="174"/>
      <c r="C53" s="174"/>
      <c r="D53" s="174"/>
      <c r="E53" s="175"/>
      <c r="F53" s="173"/>
      <c r="G53" s="360" t="s">
        <v>60</v>
      </c>
      <c r="H53" s="360"/>
      <c r="I53" s="138">
        <v>0</v>
      </c>
      <c r="J53" s="138">
        <v>0</v>
      </c>
      <c r="K53" s="9"/>
    </row>
    <row r="54" spans="1:15">
      <c r="A54" s="73"/>
      <c r="B54" s="174"/>
      <c r="C54" s="174"/>
      <c r="D54" s="174"/>
      <c r="E54" s="175"/>
      <c r="F54" s="173"/>
      <c r="G54" s="360" t="s">
        <v>61</v>
      </c>
      <c r="H54" s="360"/>
      <c r="I54" s="138">
        <v>0</v>
      </c>
      <c r="J54" s="138">
        <v>0</v>
      </c>
      <c r="K54" s="9"/>
    </row>
    <row r="55" spans="1:15">
      <c r="A55" s="66"/>
      <c r="B55" s="174"/>
      <c r="C55" s="174"/>
      <c r="D55" s="174"/>
      <c r="E55" s="175"/>
      <c r="F55" s="173"/>
      <c r="G55" s="32"/>
      <c r="H55" s="32"/>
      <c r="I55" s="32"/>
      <c r="J55" s="32"/>
      <c r="K55" s="9"/>
    </row>
    <row r="56" spans="1:15">
      <c r="A56" s="66"/>
      <c r="B56" s="174"/>
      <c r="C56" s="174"/>
      <c r="D56" s="174"/>
      <c r="E56" s="175"/>
      <c r="F56" s="173"/>
      <c r="G56" s="32"/>
      <c r="H56" s="32"/>
      <c r="I56" s="32"/>
      <c r="J56" s="32"/>
      <c r="K56" s="9"/>
      <c r="M56" s="166"/>
      <c r="N56" s="166"/>
    </row>
    <row r="57" spans="1:15">
      <c r="A57" s="66"/>
      <c r="B57" s="174"/>
      <c r="C57" s="174"/>
      <c r="D57" s="174"/>
      <c r="E57" s="174"/>
      <c r="F57" s="173"/>
      <c r="G57" s="32"/>
      <c r="H57" s="32"/>
      <c r="I57" s="32"/>
      <c r="J57" s="32"/>
      <c r="K57" s="9"/>
    </row>
    <row r="58" spans="1:15">
      <c r="A58" s="89"/>
      <c r="B58" s="171"/>
      <c r="C58" s="172"/>
      <c r="D58" s="169"/>
      <c r="E58" s="168"/>
      <c r="F58" s="168"/>
      <c r="G58" s="171"/>
      <c r="H58" s="170"/>
      <c r="I58" s="169"/>
      <c r="J58" s="168"/>
      <c r="K58" s="167"/>
      <c r="N58" s="166"/>
    </row>
    <row r="59" spans="1:15">
      <c r="A59" s="2"/>
      <c r="B59" s="32"/>
      <c r="C59" s="16"/>
      <c r="D59" s="164"/>
      <c r="E59" s="163"/>
      <c r="F59" s="163"/>
      <c r="G59" s="32"/>
      <c r="H59" s="165"/>
      <c r="I59" s="164"/>
      <c r="J59" s="163"/>
      <c r="K59" s="60"/>
    </row>
    <row r="60" spans="1:15">
      <c r="B60" s="356" t="s">
        <v>149</v>
      </c>
      <c r="C60" s="356"/>
      <c r="D60" s="356"/>
      <c r="E60" s="356"/>
      <c r="F60" s="356"/>
      <c r="G60" s="356"/>
      <c r="H60" s="356"/>
      <c r="I60" s="356"/>
      <c r="J60" s="356"/>
    </row>
    <row r="61" spans="1:15">
      <c r="B61" s="33"/>
      <c r="C61" s="33"/>
      <c r="D61" s="33"/>
      <c r="E61" s="33"/>
      <c r="F61" s="33"/>
      <c r="G61" s="33"/>
      <c r="H61" s="33"/>
      <c r="I61" s="33"/>
      <c r="J61" s="33"/>
    </row>
    <row r="62" spans="1:15">
      <c r="B62" s="33"/>
      <c r="C62" s="33"/>
      <c r="D62" s="33"/>
      <c r="E62" s="33"/>
      <c r="F62" s="33"/>
      <c r="G62" s="33"/>
      <c r="H62" s="33"/>
      <c r="I62" s="33"/>
      <c r="J62" s="33"/>
    </row>
    <row r="63" spans="1:15">
      <c r="B63" s="33"/>
      <c r="C63" s="33"/>
      <c r="D63" s="33"/>
      <c r="E63" s="33"/>
      <c r="F63" s="33"/>
      <c r="G63" s="33"/>
      <c r="H63" s="33"/>
      <c r="I63" s="33"/>
      <c r="J63" s="33"/>
    </row>
    <row r="64" spans="1:15">
      <c r="B64" s="33"/>
      <c r="C64" s="33"/>
      <c r="D64" s="33"/>
      <c r="E64" s="33"/>
      <c r="F64" s="33"/>
      <c r="G64" s="33"/>
      <c r="H64" s="33"/>
      <c r="I64" s="33"/>
      <c r="J64" s="33"/>
    </row>
    <row r="65" spans="1:10">
      <c r="B65" s="33"/>
      <c r="C65" s="33"/>
      <c r="D65" s="33"/>
      <c r="E65" s="33"/>
      <c r="F65" s="33"/>
      <c r="G65" s="33"/>
      <c r="H65" s="33"/>
      <c r="I65" s="33"/>
      <c r="J65" s="33"/>
    </row>
    <row r="66" spans="1:10">
      <c r="B66" s="33"/>
      <c r="C66" s="33"/>
      <c r="D66" s="33"/>
      <c r="E66" s="33"/>
      <c r="F66" s="33"/>
      <c r="G66" s="33"/>
      <c r="H66" s="33"/>
      <c r="I66" s="33"/>
      <c r="J66" s="33"/>
    </row>
    <row r="67" spans="1:10">
      <c r="B67" s="33"/>
      <c r="C67" s="33"/>
      <c r="D67" s="33"/>
      <c r="E67" s="33"/>
      <c r="F67" s="33"/>
      <c r="G67" s="33"/>
      <c r="H67" s="33"/>
      <c r="I67" s="33"/>
      <c r="J67" s="33"/>
    </row>
    <row r="68" spans="1:10">
      <c r="B68" s="12"/>
      <c r="C68" s="38"/>
      <c r="D68" s="60"/>
      <c r="E68" s="60"/>
      <c r="G68" s="40"/>
      <c r="H68" s="121"/>
      <c r="I68" s="60"/>
      <c r="J68" s="60"/>
    </row>
    <row r="69" spans="1:10">
      <c r="B69" s="12"/>
      <c r="C69" s="357"/>
      <c r="D69" s="357"/>
      <c r="E69" s="60"/>
      <c r="G69" s="162"/>
      <c r="H69" s="161"/>
      <c r="I69" s="160"/>
      <c r="J69" s="60"/>
    </row>
    <row r="70" spans="1:10">
      <c r="B70" s="44"/>
      <c r="C70" s="351" t="s">
        <v>125</v>
      </c>
      <c r="D70" s="351"/>
      <c r="E70" s="60"/>
      <c r="H70" s="358" t="s">
        <v>124</v>
      </c>
      <c r="I70" s="358"/>
      <c r="J70" s="60"/>
    </row>
    <row r="71" spans="1:10" ht="15" customHeight="1">
      <c r="C71" s="324" t="s">
        <v>123</v>
      </c>
      <c r="D71" s="324"/>
      <c r="E71" s="159"/>
      <c r="G71" s="324" t="s">
        <v>122</v>
      </c>
      <c r="H71" s="324"/>
      <c r="I71" s="324"/>
      <c r="J71" s="324"/>
    </row>
    <row r="72" spans="1:10">
      <c r="A72" s="33"/>
      <c r="F72" s="155"/>
    </row>
    <row r="74" spans="1:10">
      <c r="C74" s="307"/>
      <c r="D74" s="307"/>
      <c r="E74" s="307"/>
      <c r="F74" s="307"/>
    </row>
    <row r="75" spans="1:10">
      <c r="C75" s="308"/>
      <c r="D75" s="308"/>
      <c r="E75" s="308"/>
      <c r="F75" s="308"/>
    </row>
  </sheetData>
  <mergeCells count="64">
    <mergeCell ref="C1:I1"/>
    <mergeCell ref="C2:I2"/>
    <mergeCell ref="C3:I3"/>
    <mergeCell ref="C4:I4"/>
    <mergeCell ref="B6:C6"/>
    <mergeCell ref="G6:H6"/>
    <mergeCell ref="B9:C9"/>
    <mergeCell ref="G9:H9"/>
    <mergeCell ref="B11:C11"/>
    <mergeCell ref="G11:H11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9"/>
    <mergeCell ref="G18:H19"/>
    <mergeCell ref="B20:C20"/>
    <mergeCell ref="G20:H20"/>
    <mergeCell ref="B30:C30"/>
    <mergeCell ref="G30:H30"/>
    <mergeCell ref="B31:C32"/>
    <mergeCell ref="B33:C33"/>
    <mergeCell ref="G21:H21"/>
    <mergeCell ref="B22:C22"/>
    <mergeCell ref="G23:H23"/>
    <mergeCell ref="B24:C24"/>
    <mergeCell ref="B25:C26"/>
    <mergeCell ref="G25:H25"/>
    <mergeCell ref="G26:H26"/>
    <mergeCell ref="B27:C28"/>
    <mergeCell ref="G27:H27"/>
    <mergeCell ref="G28:H28"/>
    <mergeCell ref="B29:C29"/>
    <mergeCell ref="G29:H29"/>
    <mergeCell ref="G33:H33"/>
    <mergeCell ref="B34:C35"/>
    <mergeCell ref="G35:H35"/>
    <mergeCell ref="G54:H54"/>
    <mergeCell ref="G37:H37"/>
    <mergeCell ref="G38:H38"/>
    <mergeCell ref="G39:H39"/>
    <mergeCell ref="G41:H41"/>
    <mergeCell ref="G43:H43"/>
    <mergeCell ref="G44:H44"/>
    <mergeCell ref="B36:C36"/>
    <mergeCell ref="G45:H45"/>
    <mergeCell ref="G46:H46"/>
    <mergeCell ref="G47:H48"/>
    <mergeCell ref="G50:H51"/>
    <mergeCell ref="G53:H53"/>
    <mergeCell ref="C75:F75"/>
    <mergeCell ref="C71:D71"/>
    <mergeCell ref="B60:J60"/>
    <mergeCell ref="C69:D69"/>
    <mergeCell ref="C70:D70"/>
    <mergeCell ref="H70:I70"/>
    <mergeCell ref="G71:J71"/>
    <mergeCell ref="C74:F74"/>
  </mergeCells>
  <pageMargins left="0.31496062992125984" right="0.31496062992125984" top="0.35433070866141736" bottom="0.35433070866141736" header="0.31496062992125984" footer="0.31496062992125984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BACD-E2F0-4897-94C8-137E486EC2C4}">
  <dimension ref="A1:M88"/>
  <sheetViews>
    <sheetView showGridLines="0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K18" sqref="K18"/>
    </sheetView>
  </sheetViews>
  <sheetFormatPr baseColWidth="10" defaultColWidth="11.42578125" defaultRowHeight="15"/>
  <cols>
    <col min="1" max="1" width="1" customWidth="1"/>
    <col min="2" max="2" width="1.7109375" customWidth="1"/>
    <col min="3" max="3" width="1.28515625" customWidth="1"/>
    <col min="4" max="5" width="14.42578125" customWidth="1"/>
    <col min="6" max="6" width="58.28515625" customWidth="1"/>
    <col min="7" max="7" width="17.42578125" bestFit="1" customWidth="1"/>
    <col min="8" max="8" width="17" bestFit="1" customWidth="1"/>
    <col min="9" max="9" width="2.7109375" customWidth="1"/>
    <col min="10" max="10" width="19.42578125" bestFit="1" customWidth="1"/>
    <col min="11" max="11" width="18.42578125" bestFit="1" customWidth="1"/>
    <col min="12" max="12" width="16.85546875" bestFit="1" customWidth="1"/>
    <col min="13" max="13" width="17.85546875" bestFit="1" customWidth="1"/>
  </cols>
  <sheetData>
    <row r="1" spans="1:11" ht="15.75">
      <c r="A1" s="2"/>
      <c r="B1" s="200"/>
      <c r="C1" s="200"/>
      <c r="D1" s="200"/>
      <c r="E1" s="335" t="s">
        <v>184</v>
      </c>
      <c r="F1" s="335"/>
      <c r="G1" s="335"/>
      <c r="H1" s="335"/>
      <c r="I1" s="238"/>
    </row>
    <row r="2" spans="1:11" ht="15.75">
      <c r="A2" s="2"/>
      <c r="B2" s="200"/>
      <c r="C2" s="200"/>
      <c r="D2" s="200"/>
      <c r="E2" s="335" t="s">
        <v>119</v>
      </c>
      <c r="F2" s="335"/>
      <c r="G2" s="335"/>
      <c r="H2" s="335"/>
      <c r="I2" s="200"/>
    </row>
    <row r="3" spans="1:11">
      <c r="A3" s="2"/>
      <c r="B3" s="200"/>
      <c r="C3" s="200"/>
      <c r="D3" s="200"/>
      <c r="E3" s="336" t="s">
        <v>2</v>
      </c>
      <c r="F3" s="336"/>
      <c r="G3" s="336"/>
      <c r="H3" s="336"/>
      <c r="I3" s="200"/>
    </row>
    <row r="4" spans="1:11">
      <c r="A4" s="2"/>
      <c r="B4" s="2"/>
      <c r="C4" s="237"/>
      <c r="D4" s="236"/>
      <c r="E4" s="105"/>
      <c r="F4" s="105"/>
      <c r="G4" s="105"/>
      <c r="H4" s="105"/>
      <c r="I4" s="2"/>
    </row>
    <row r="5" spans="1:11">
      <c r="A5" s="5"/>
      <c r="B5" s="346" t="s">
        <v>3</v>
      </c>
      <c r="C5" s="346"/>
      <c r="D5" s="346"/>
      <c r="E5" s="339" t="s">
        <v>4</v>
      </c>
      <c r="F5" s="339"/>
      <c r="G5" s="339"/>
      <c r="H5" s="339"/>
      <c r="I5" s="2"/>
    </row>
    <row r="6" spans="1:11">
      <c r="A6" s="2"/>
      <c r="B6" s="2"/>
      <c r="C6" s="235"/>
      <c r="D6" s="236"/>
      <c r="E6" s="235"/>
      <c r="F6" s="235"/>
      <c r="G6" s="234"/>
      <c r="H6" s="234"/>
      <c r="I6" s="2"/>
    </row>
    <row r="7" spans="1:11">
      <c r="A7" s="233"/>
      <c r="B7" s="371" t="s">
        <v>118</v>
      </c>
      <c r="C7" s="372"/>
      <c r="D7" s="372"/>
      <c r="E7" s="372"/>
      <c r="F7" s="239"/>
      <c r="G7" s="240" t="s">
        <v>183</v>
      </c>
      <c r="H7" s="240" t="s">
        <v>182</v>
      </c>
      <c r="I7" s="108"/>
    </row>
    <row r="8" spans="1:11">
      <c r="A8" s="233"/>
      <c r="B8" s="373"/>
      <c r="C8" s="374"/>
      <c r="D8" s="374"/>
      <c r="E8" s="374"/>
      <c r="F8" s="241"/>
      <c r="G8" s="242">
        <v>2026</v>
      </c>
      <c r="H8" s="242">
        <v>2025</v>
      </c>
      <c r="I8" s="243"/>
    </row>
    <row r="9" spans="1:11" ht="15" customHeight="1">
      <c r="A9" s="155"/>
      <c r="B9" s="365" t="s">
        <v>181</v>
      </c>
      <c r="C9" s="364"/>
      <c r="D9" s="364"/>
      <c r="E9" s="364"/>
      <c r="F9" s="364"/>
      <c r="G9" s="219"/>
      <c r="H9" s="219"/>
      <c r="I9" s="9"/>
    </row>
    <row r="10" spans="1:11">
      <c r="A10" s="155"/>
      <c r="B10" s="365"/>
      <c r="C10" s="364"/>
      <c r="D10" s="364"/>
      <c r="E10" s="364"/>
      <c r="F10" s="364"/>
      <c r="G10" s="219"/>
      <c r="H10" s="219"/>
      <c r="I10" s="9"/>
    </row>
    <row r="11" spans="1:11">
      <c r="A11" s="155"/>
      <c r="B11" s="10"/>
      <c r="C11" s="369" t="s">
        <v>152</v>
      </c>
      <c r="D11" s="369"/>
      <c r="E11" s="369"/>
      <c r="F11" s="369"/>
      <c r="G11" s="218">
        <f>SUM(G12:G21)</f>
        <v>26679565762.469997</v>
      </c>
      <c r="H11" s="218">
        <f>SUM(H12:H21)</f>
        <v>91498633115.589996</v>
      </c>
      <c r="I11" s="9"/>
      <c r="J11" s="32"/>
      <c r="K11" s="49"/>
    </row>
    <row r="12" spans="1:11">
      <c r="A12" s="155"/>
      <c r="B12" s="10"/>
      <c r="C12" s="193"/>
      <c r="D12" s="370" t="s">
        <v>115</v>
      </c>
      <c r="E12" s="370"/>
      <c r="F12" s="370"/>
      <c r="G12" s="82">
        <v>919718454.17999995</v>
      </c>
      <c r="H12" s="82">
        <v>2941438348.9200001</v>
      </c>
      <c r="I12" s="9"/>
    </row>
    <row r="13" spans="1:11">
      <c r="A13" s="155"/>
      <c r="B13" s="10"/>
      <c r="C13" s="193"/>
      <c r="D13" s="370" t="s">
        <v>180</v>
      </c>
      <c r="E13" s="370"/>
      <c r="F13" s="370"/>
      <c r="G13" s="82">
        <v>0</v>
      </c>
      <c r="H13" s="82">
        <v>0</v>
      </c>
      <c r="I13" s="9"/>
    </row>
    <row r="14" spans="1:11">
      <c r="A14" s="155"/>
      <c r="B14" s="10"/>
      <c r="C14" s="193"/>
      <c r="D14" s="370" t="s">
        <v>179</v>
      </c>
      <c r="E14" s="370"/>
      <c r="F14" s="370"/>
      <c r="G14" s="82">
        <v>0</v>
      </c>
      <c r="H14" s="82">
        <v>0</v>
      </c>
      <c r="I14" s="9"/>
      <c r="J14" s="49"/>
    </row>
    <row r="15" spans="1:11">
      <c r="A15" s="155"/>
      <c r="B15" s="10"/>
      <c r="C15" s="232"/>
      <c r="D15" s="370" t="s">
        <v>112</v>
      </c>
      <c r="E15" s="370"/>
      <c r="F15" s="370"/>
      <c r="G15" s="82">
        <v>142118697</v>
      </c>
      <c r="H15" s="82">
        <v>533297296.39999998</v>
      </c>
      <c r="I15" s="9"/>
      <c r="J15" s="49"/>
    </row>
    <row r="16" spans="1:11">
      <c r="A16" s="155"/>
      <c r="B16" s="10"/>
      <c r="C16" s="232"/>
      <c r="D16" s="370" t="s">
        <v>111</v>
      </c>
      <c r="E16" s="370"/>
      <c r="F16" s="370"/>
      <c r="G16" s="82">
        <v>8062346.1299999999</v>
      </c>
      <c r="H16" s="82">
        <v>109784559.19</v>
      </c>
      <c r="I16" s="9"/>
    </row>
    <row r="17" spans="1:12">
      <c r="A17" s="155"/>
      <c r="B17" s="10"/>
      <c r="C17" s="232"/>
      <c r="D17" s="370" t="s">
        <v>110</v>
      </c>
      <c r="E17" s="370"/>
      <c r="F17" s="370"/>
      <c r="G17" s="82">
        <v>4762280.7699999996</v>
      </c>
      <c r="H17" s="82">
        <v>18005158.739999998</v>
      </c>
      <c r="I17" s="9"/>
      <c r="K17" s="32"/>
      <c r="L17" s="49"/>
    </row>
    <row r="18" spans="1:12">
      <c r="A18" s="155"/>
      <c r="B18" s="10"/>
      <c r="C18" s="232"/>
      <c r="D18" s="370" t="s">
        <v>109</v>
      </c>
      <c r="E18" s="370"/>
      <c r="F18" s="370"/>
      <c r="G18" s="220">
        <v>0</v>
      </c>
      <c r="H18" s="220">
        <v>0</v>
      </c>
      <c r="I18" s="9"/>
      <c r="J18" s="49"/>
      <c r="L18" s="49"/>
    </row>
    <row r="19" spans="1:12" ht="27" customHeight="1">
      <c r="A19" s="155"/>
      <c r="B19" s="10"/>
      <c r="C19" s="193"/>
      <c r="D19" s="370" t="s">
        <v>178</v>
      </c>
      <c r="E19" s="370"/>
      <c r="F19" s="370"/>
      <c r="G19" s="20">
        <v>25604890322.59</v>
      </c>
      <c r="H19" s="20">
        <v>87887598349.110001</v>
      </c>
      <c r="I19" s="9"/>
      <c r="K19" s="49"/>
      <c r="L19" s="32"/>
    </row>
    <row r="20" spans="1:12" ht="15" customHeight="1">
      <c r="A20" s="155"/>
      <c r="B20" s="10"/>
      <c r="C20" s="232"/>
      <c r="D20" s="219" t="s">
        <v>106</v>
      </c>
      <c r="E20" s="219"/>
      <c r="F20" s="219"/>
      <c r="G20" s="220">
        <v>0</v>
      </c>
      <c r="H20" s="220">
        <v>0</v>
      </c>
      <c r="I20" s="9"/>
      <c r="K20" s="32"/>
      <c r="L20" s="32"/>
    </row>
    <row r="21" spans="1:12">
      <c r="A21" s="155"/>
      <c r="B21" s="10"/>
      <c r="C21" s="193"/>
      <c r="D21" s="370" t="s">
        <v>177</v>
      </c>
      <c r="E21" s="370"/>
      <c r="F21" s="231"/>
      <c r="G21" s="82">
        <v>13661.8</v>
      </c>
      <c r="H21" s="82">
        <v>8509403.2300000004</v>
      </c>
      <c r="I21" s="9"/>
      <c r="K21" s="49"/>
    </row>
    <row r="22" spans="1:12">
      <c r="A22" s="155"/>
      <c r="B22" s="10"/>
      <c r="C22" s="193"/>
      <c r="D22" s="155"/>
      <c r="E22" s="193"/>
      <c r="F22" s="193"/>
      <c r="G22" s="219"/>
      <c r="H22" s="219"/>
      <c r="I22" s="9"/>
      <c r="K22" s="49"/>
    </row>
    <row r="23" spans="1:12">
      <c r="A23" s="155"/>
      <c r="B23" s="10"/>
      <c r="C23" s="369" t="s">
        <v>151</v>
      </c>
      <c r="D23" s="369"/>
      <c r="E23" s="369"/>
      <c r="F23" s="369"/>
      <c r="G23" s="218">
        <f>SUM(G24:G39)</f>
        <v>24367756291.430004</v>
      </c>
      <c r="H23" s="218">
        <f>SUM(H24:H39)</f>
        <v>88101468438.130005</v>
      </c>
      <c r="I23" s="9"/>
      <c r="K23" s="49"/>
    </row>
    <row r="24" spans="1:12">
      <c r="A24" s="155"/>
      <c r="B24" s="10"/>
      <c r="C24" s="221"/>
      <c r="D24" s="370" t="s">
        <v>176</v>
      </c>
      <c r="E24" s="370"/>
      <c r="F24" s="370"/>
      <c r="G24" s="82">
        <v>2650924952.7800002</v>
      </c>
      <c r="H24" s="82">
        <v>10702539098.4</v>
      </c>
      <c r="I24" s="9"/>
      <c r="K24" s="49"/>
      <c r="L24" s="141"/>
    </row>
    <row r="25" spans="1:12">
      <c r="A25" s="155"/>
      <c r="B25" s="10"/>
      <c r="C25" s="221"/>
      <c r="D25" s="370" t="s">
        <v>95</v>
      </c>
      <c r="E25" s="370"/>
      <c r="F25" s="370"/>
      <c r="G25" s="82">
        <v>369841713.44</v>
      </c>
      <c r="H25" s="82">
        <v>1076620481.5699999</v>
      </c>
      <c r="I25" s="9"/>
      <c r="K25" s="49"/>
      <c r="L25" s="141"/>
    </row>
    <row r="26" spans="1:12">
      <c r="A26" s="155"/>
      <c r="B26" s="10"/>
      <c r="C26" s="221"/>
      <c r="D26" s="370" t="s">
        <v>94</v>
      </c>
      <c r="E26" s="370"/>
      <c r="F26" s="370"/>
      <c r="G26" s="82">
        <v>1017206712.6</v>
      </c>
      <c r="H26" s="82">
        <v>4826582535.2299995</v>
      </c>
      <c r="I26" s="9"/>
      <c r="K26" s="49"/>
      <c r="L26" s="141"/>
    </row>
    <row r="27" spans="1:12" ht="15" customHeight="1">
      <c r="A27" s="155"/>
      <c r="B27" s="10"/>
      <c r="C27" s="193"/>
      <c r="D27" s="219" t="s">
        <v>92</v>
      </c>
      <c r="E27" s="219"/>
      <c r="F27" s="219"/>
      <c r="G27" s="82">
        <v>14267829845.540001</v>
      </c>
      <c r="H27" s="82">
        <v>50943880795.080002</v>
      </c>
      <c r="I27" s="9"/>
      <c r="K27" s="49"/>
    </row>
    <row r="28" spans="1:12">
      <c r="A28" s="155"/>
      <c r="B28" s="10"/>
      <c r="C28" s="221"/>
      <c r="D28" s="370" t="s">
        <v>175</v>
      </c>
      <c r="E28" s="370"/>
      <c r="F28" s="370"/>
      <c r="G28" s="82">
        <v>3273804</v>
      </c>
      <c r="H28" s="82">
        <v>152471127.5</v>
      </c>
      <c r="I28" s="9"/>
      <c r="J28" s="141"/>
      <c r="K28" s="49"/>
      <c r="L28" s="141"/>
    </row>
    <row r="29" spans="1:12">
      <c r="A29" s="155"/>
      <c r="B29" s="10"/>
      <c r="C29" s="221"/>
      <c r="D29" s="370" t="s">
        <v>174</v>
      </c>
      <c r="E29" s="370"/>
      <c r="F29" s="370"/>
      <c r="G29" s="82">
        <v>3083171.56</v>
      </c>
      <c r="H29" s="82">
        <v>166477901.59</v>
      </c>
      <c r="I29" s="9"/>
      <c r="J29" s="141"/>
      <c r="K29" s="49"/>
    </row>
    <row r="30" spans="1:12">
      <c r="A30" s="155"/>
      <c r="B30" s="10"/>
      <c r="C30" s="221"/>
      <c r="D30" s="370" t="s">
        <v>89</v>
      </c>
      <c r="E30" s="370"/>
      <c r="F30" s="370"/>
      <c r="G30" s="82">
        <v>180024038.88</v>
      </c>
      <c r="H30" s="82">
        <v>687601235.60000002</v>
      </c>
      <c r="I30" s="9"/>
      <c r="K30" s="49"/>
    </row>
    <row r="31" spans="1:12">
      <c r="A31" s="155"/>
      <c r="B31" s="10"/>
      <c r="C31" s="221"/>
      <c r="D31" s="370" t="s">
        <v>88</v>
      </c>
      <c r="E31" s="370"/>
      <c r="F31" s="370"/>
      <c r="G31" s="82">
        <v>0</v>
      </c>
      <c r="H31" s="82">
        <v>392035741.33999997</v>
      </c>
      <c r="I31" s="9"/>
      <c r="K31" s="49"/>
    </row>
    <row r="32" spans="1:12" ht="15" customHeight="1">
      <c r="A32" s="155"/>
      <c r="B32" s="10"/>
      <c r="C32" s="221"/>
      <c r="D32" s="219" t="s">
        <v>87</v>
      </c>
      <c r="E32" s="219"/>
      <c r="F32" s="219"/>
      <c r="G32" s="220">
        <v>0</v>
      </c>
      <c r="H32" s="220">
        <v>60000000</v>
      </c>
      <c r="I32" s="9"/>
      <c r="K32" s="49"/>
    </row>
    <row r="33" spans="1:13">
      <c r="A33" s="155"/>
      <c r="B33" s="10"/>
      <c r="C33" s="221"/>
      <c r="D33" s="370" t="s">
        <v>86</v>
      </c>
      <c r="E33" s="370"/>
      <c r="F33" s="370"/>
      <c r="G33" s="220">
        <v>0</v>
      </c>
      <c r="H33" s="220">
        <v>0</v>
      </c>
      <c r="I33" s="9"/>
      <c r="K33" s="49"/>
    </row>
    <row r="34" spans="1:13">
      <c r="A34" s="155"/>
      <c r="B34" s="10"/>
      <c r="C34" s="221"/>
      <c r="D34" s="370" t="s">
        <v>85</v>
      </c>
      <c r="E34" s="370"/>
      <c r="F34" s="370"/>
      <c r="G34" s="220">
        <v>0</v>
      </c>
      <c r="H34" s="220">
        <v>0</v>
      </c>
      <c r="I34" s="9"/>
      <c r="J34" s="48"/>
      <c r="K34" s="49"/>
    </row>
    <row r="35" spans="1:13">
      <c r="A35" s="155"/>
      <c r="B35" s="10"/>
      <c r="C35" s="221"/>
      <c r="D35" s="370" t="s">
        <v>84</v>
      </c>
      <c r="E35" s="370"/>
      <c r="F35" s="370"/>
      <c r="G35" s="220">
        <v>0</v>
      </c>
      <c r="H35" s="220">
        <v>0</v>
      </c>
      <c r="I35" s="9"/>
      <c r="K35" s="49"/>
      <c r="M35" s="32"/>
    </row>
    <row r="36" spans="1:13">
      <c r="A36" s="155"/>
      <c r="B36" s="10"/>
      <c r="C36" s="221"/>
      <c r="D36" s="370" t="s">
        <v>173</v>
      </c>
      <c r="E36" s="370"/>
      <c r="F36" s="370"/>
      <c r="G36" s="82">
        <v>1963986100.7</v>
      </c>
      <c r="H36" s="82">
        <v>7503585162.5200005</v>
      </c>
      <c r="I36" s="9"/>
      <c r="J36" s="49"/>
      <c r="K36" s="49"/>
      <c r="L36" s="141"/>
      <c r="M36" s="49"/>
    </row>
    <row r="37" spans="1:13">
      <c r="A37" s="155"/>
      <c r="B37" s="10"/>
      <c r="C37" s="193"/>
      <c r="D37" s="370" t="s">
        <v>139</v>
      </c>
      <c r="E37" s="370"/>
      <c r="F37" s="370"/>
      <c r="G37" s="82">
        <v>3892660776</v>
      </c>
      <c r="H37" s="82">
        <v>11506734325.209999</v>
      </c>
      <c r="I37" s="9"/>
      <c r="J37" s="49"/>
      <c r="K37" s="49"/>
    </row>
    <row r="38" spans="1:13">
      <c r="A38" s="155"/>
      <c r="B38" s="10"/>
      <c r="C38" s="221"/>
      <c r="D38" s="370" t="s">
        <v>81</v>
      </c>
      <c r="E38" s="370"/>
      <c r="F38" s="370"/>
      <c r="G38" s="82">
        <v>0</v>
      </c>
      <c r="H38" s="82">
        <v>0</v>
      </c>
      <c r="I38" s="9"/>
      <c r="K38" s="49"/>
      <c r="M38" s="49"/>
    </row>
    <row r="39" spans="1:13">
      <c r="A39" s="155"/>
      <c r="B39" s="10"/>
      <c r="C39" s="221"/>
      <c r="D39" s="370" t="s">
        <v>172</v>
      </c>
      <c r="E39" s="370"/>
      <c r="F39" s="370"/>
      <c r="G39" s="230">
        <v>18925175.93</v>
      </c>
      <c r="H39" s="220">
        <v>82940034.090000004</v>
      </c>
      <c r="I39" s="9"/>
      <c r="K39" s="49"/>
    </row>
    <row r="40" spans="1:13" ht="15" customHeight="1">
      <c r="A40" s="212"/>
      <c r="B40" s="228"/>
      <c r="C40" s="364" t="s">
        <v>171</v>
      </c>
      <c r="D40" s="364"/>
      <c r="E40" s="364"/>
      <c r="F40" s="364"/>
      <c r="G40" s="214">
        <f>G11-G23</f>
        <v>2311809471.0399933</v>
      </c>
      <c r="H40" s="214">
        <f>H11-H23</f>
        <v>3397164677.4599915</v>
      </c>
      <c r="I40" s="213"/>
      <c r="J40" s="49"/>
      <c r="K40" s="49"/>
      <c r="M40" s="229"/>
    </row>
    <row r="41" spans="1:13">
      <c r="A41" s="212"/>
      <c r="B41" s="228"/>
      <c r="C41" s="364"/>
      <c r="D41" s="364"/>
      <c r="E41" s="364"/>
      <c r="F41" s="364"/>
      <c r="G41" s="214"/>
      <c r="H41" s="214"/>
      <c r="I41" s="213"/>
      <c r="K41" s="49"/>
    </row>
    <row r="42" spans="1:13" ht="15" customHeight="1">
      <c r="A42" s="212"/>
      <c r="B42" s="225" t="s">
        <v>170</v>
      </c>
      <c r="C42" s="193"/>
      <c r="D42" s="193"/>
      <c r="E42" s="193"/>
      <c r="F42" s="193"/>
      <c r="G42" s="214"/>
      <c r="H42" s="214"/>
      <c r="I42" s="213"/>
      <c r="K42" s="141"/>
      <c r="L42" s="141"/>
    </row>
    <row r="43" spans="1:13" ht="15" customHeight="1">
      <c r="A43" s="212"/>
      <c r="B43" s="10"/>
      <c r="C43" s="369" t="s">
        <v>152</v>
      </c>
      <c r="D43" s="369"/>
      <c r="E43" s="369"/>
      <c r="F43" s="369"/>
      <c r="G43" s="218">
        <f>SUM(G44:G46)</f>
        <v>51175969.770000003</v>
      </c>
      <c r="H43" s="218">
        <f>SUM(H44:H46)</f>
        <v>2425277820.4400001</v>
      </c>
      <c r="I43" s="213"/>
      <c r="J43" s="32"/>
      <c r="K43" s="141"/>
      <c r="L43" s="49"/>
    </row>
    <row r="44" spans="1:13" ht="15" customHeight="1">
      <c r="A44" s="212"/>
      <c r="B44" s="10"/>
      <c r="C44" s="2"/>
      <c r="D44" s="219" t="s">
        <v>35</v>
      </c>
      <c r="E44" s="219"/>
      <c r="F44" s="219"/>
      <c r="G44" s="227">
        <v>47922742.5</v>
      </c>
      <c r="H44" s="227">
        <v>0</v>
      </c>
      <c r="I44" s="213"/>
      <c r="K44" s="49"/>
      <c r="L44" s="141"/>
    </row>
    <row r="45" spans="1:13">
      <c r="A45" s="212"/>
      <c r="B45" s="10"/>
      <c r="C45" s="2"/>
      <c r="D45" s="368" t="s">
        <v>38</v>
      </c>
      <c r="E45" s="368"/>
      <c r="F45" s="368"/>
      <c r="G45" s="138">
        <v>0</v>
      </c>
      <c r="H45" s="138">
        <v>0</v>
      </c>
      <c r="I45" s="213"/>
      <c r="K45" s="49"/>
      <c r="L45" s="141"/>
    </row>
    <row r="46" spans="1:13">
      <c r="A46" s="212"/>
      <c r="B46" s="10"/>
      <c r="C46" s="219"/>
      <c r="D46" s="368" t="s">
        <v>169</v>
      </c>
      <c r="E46" s="368"/>
      <c r="F46" s="368"/>
      <c r="G46" s="187">
        <v>3253227.27</v>
      </c>
      <c r="H46" s="187">
        <v>2425277820.4400001</v>
      </c>
      <c r="I46" s="213"/>
      <c r="J46" s="32"/>
      <c r="K46" s="49"/>
      <c r="L46" s="141"/>
    </row>
    <row r="47" spans="1:13">
      <c r="A47" s="212"/>
      <c r="B47" s="10"/>
      <c r="C47" s="219"/>
      <c r="D47" s="2"/>
      <c r="E47" s="2"/>
      <c r="F47" s="2"/>
      <c r="G47" s="174"/>
      <c r="H47" s="174"/>
      <c r="I47" s="213"/>
      <c r="K47" s="49"/>
      <c r="L47" s="141"/>
    </row>
    <row r="48" spans="1:13">
      <c r="A48" s="212"/>
      <c r="B48" s="10"/>
      <c r="C48" s="369" t="s">
        <v>151</v>
      </c>
      <c r="D48" s="369"/>
      <c r="E48" s="369"/>
      <c r="F48" s="369"/>
      <c r="G48" s="218">
        <f>SUM(G49:G51)</f>
        <v>58264446.899998784</v>
      </c>
      <c r="H48" s="218">
        <f>SUM(H49:H51)</f>
        <v>1815290370.5100002</v>
      </c>
      <c r="I48" s="213"/>
      <c r="K48" s="49"/>
      <c r="L48" s="141"/>
    </row>
    <row r="49" spans="1:12" ht="15" customHeight="1">
      <c r="A49" s="212"/>
      <c r="B49" s="10"/>
      <c r="C49" s="219"/>
      <c r="D49" s="219" t="s">
        <v>35</v>
      </c>
      <c r="E49" s="219"/>
      <c r="F49" s="219"/>
      <c r="G49" s="138">
        <v>0</v>
      </c>
      <c r="H49" s="138">
        <v>1570122066.1400001</v>
      </c>
      <c r="I49" s="213"/>
      <c r="K49" s="49"/>
      <c r="L49" s="141"/>
    </row>
    <row r="50" spans="1:12">
      <c r="A50" s="212"/>
      <c r="B50" s="10"/>
      <c r="C50" s="193"/>
      <c r="D50" s="368" t="s">
        <v>38</v>
      </c>
      <c r="E50" s="368"/>
      <c r="F50" s="368"/>
      <c r="G50" s="138">
        <v>11635302.729999542</v>
      </c>
      <c r="H50" s="138">
        <v>216605429.46000001</v>
      </c>
      <c r="I50" s="213"/>
      <c r="K50" s="49"/>
      <c r="L50" s="141"/>
    </row>
    <row r="51" spans="1:12">
      <c r="A51" s="212"/>
      <c r="B51" s="10"/>
      <c r="C51" s="2"/>
      <c r="D51" s="368" t="s">
        <v>168</v>
      </c>
      <c r="E51" s="368"/>
      <c r="F51" s="368"/>
      <c r="G51" s="138">
        <v>46629144.169999242</v>
      </c>
      <c r="H51" s="138">
        <v>28562874.91</v>
      </c>
      <c r="I51" s="213"/>
      <c r="K51" s="49"/>
      <c r="L51" s="141"/>
    </row>
    <row r="52" spans="1:12" ht="15" customHeight="1">
      <c r="A52" s="212"/>
      <c r="B52" s="10"/>
      <c r="C52" s="193" t="s">
        <v>167</v>
      </c>
      <c r="D52" s="193"/>
      <c r="E52" s="193"/>
      <c r="F52" s="193"/>
      <c r="G52" s="218">
        <f>G43-G48</f>
        <v>-7088477.1299987808</v>
      </c>
      <c r="H52" s="218">
        <f>H43-H48</f>
        <v>609987449.92999983</v>
      </c>
      <c r="I52" s="213"/>
      <c r="K52" s="49"/>
      <c r="L52" s="141"/>
    </row>
    <row r="53" spans="1:12">
      <c r="A53" s="212"/>
      <c r="B53" s="10"/>
      <c r="C53" s="226"/>
      <c r="D53" s="226"/>
      <c r="E53" s="226"/>
      <c r="F53" s="226"/>
      <c r="G53" s="214"/>
      <c r="H53" s="214"/>
      <c r="I53" s="213"/>
      <c r="K53" s="49"/>
      <c r="L53" s="141"/>
    </row>
    <row r="54" spans="1:12" ht="15" customHeight="1">
      <c r="A54" s="212"/>
      <c r="B54" s="225" t="s">
        <v>166</v>
      </c>
      <c r="C54" s="193"/>
      <c r="D54" s="193"/>
      <c r="E54" s="193"/>
      <c r="F54" s="193"/>
      <c r="G54" s="214"/>
      <c r="H54" s="214"/>
      <c r="I54" s="213"/>
      <c r="K54" s="49"/>
      <c r="L54" s="141"/>
    </row>
    <row r="55" spans="1:12">
      <c r="A55" s="212"/>
      <c r="B55" s="80"/>
      <c r="C55" s="369" t="s">
        <v>152</v>
      </c>
      <c r="D55" s="369"/>
      <c r="E55" s="369"/>
      <c r="F55" s="369"/>
      <c r="G55" s="218">
        <f>+G56+G59</f>
        <v>4427622336.4300003</v>
      </c>
      <c r="H55" s="218">
        <f>+H56+H59</f>
        <v>3173480470.3599958</v>
      </c>
      <c r="I55" s="213"/>
      <c r="K55" s="49"/>
      <c r="L55" s="141"/>
    </row>
    <row r="56" spans="1:12">
      <c r="A56" s="212"/>
      <c r="B56" s="10"/>
      <c r="C56" s="2"/>
      <c r="D56" s="368" t="s">
        <v>165</v>
      </c>
      <c r="E56" s="368"/>
      <c r="F56" s="368"/>
      <c r="G56" s="220">
        <f>SUM(G57)</f>
        <v>39353498.899999999</v>
      </c>
      <c r="H56" s="220">
        <f>SUM(H57)</f>
        <v>0</v>
      </c>
      <c r="I56" s="213"/>
      <c r="K56" s="49"/>
      <c r="L56" s="141"/>
    </row>
    <row r="57" spans="1:12">
      <c r="A57" s="212"/>
      <c r="B57" s="10"/>
      <c r="C57" s="221"/>
      <c r="D57" s="368" t="s">
        <v>162</v>
      </c>
      <c r="E57" s="368"/>
      <c r="F57" s="368"/>
      <c r="G57" s="138">
        <v>39353498.899999999</v>
      </c>
      <c r="H57" s="138">
        <v>0</v>
      </c>
      <c r="I57" s="213"/>
      <c r="K57" s="49"/>
      <c r="L57" s="141"/>
    </row>
    <row r="58" spans="1:12">
      <c r="A58" s="212"/>
      <c r="B58" s="10"/>
      <c r="C58" s="221"/>
      <c r="D58" s="368" t="s">
        <v>161</v>
      </c>
      <c r="E58" s="368"/>
      <c r="F58" s="368"/>
      <c r="G58" s="220">
        <v>0</v>
      </c>
      <c r="H58" s="220">
        <v>0</v>
      </c>
      <c r="I58" s="213"/>
      <c r="K58" s="49"/>
      <c r="L58" s="141"/>
    </row>
    <row r="59" spans="1:12">
      <c r="A59" s="212"/>
      <c r="B59" s="10"/>
      <c r="C59" s="221"/>
      <c r="D59" s="368" t="s">
        <v>164</v>
      </c>
      <c r="E59" s="368"/>
      <c r="F59" s="368"/>
      <c r="G59" s="220">
        <v>4388268837.5300007</v>
      </c>
      <c r="H59" s="220">
        <v>3173480470.3599958</v>
      </c>
      <c r="I59" s="213"/>
      <c r="K59" s="49"/>
      <c r="L59" s="141"/>
    </row>
    <row r="60" spans="1:12">
      <c r="A60" s="212"/>
      <c r="B60" s="10"/>
      <c r="C60" s="219"/>
      <c r="D60" s="2"/>
      <c r="E60" s="2"/>
      <c r="F60" s="2"/>
      <c r="G60" s="174"/>
      <c r="H60" s="174"/>
      <c r="I60" s="213"/>
      <c r="K60" s="49"/>
      <c r="L60" s="141"/>
    </row>
    <row r="61" spans="1:12">
      <c r="A61" s="224"/>
      <c r="B61" s="34"/>
      <c r="C61" s="223"/>
      <c r="D61" s="222"/>
      <c r="E61" s="222"/>
      <c r="F61" s="222"/>
      <c r="G61" s="171"/>
      <c r="H61" s="171"/>
      <c r="I61" s="210"/>
      <c r="K61" s="49"/>
      <c r="L61" s="141"/>
    </row>
    <row r="62" spans="1:12">
      <c r="A62" s="212"/>
      <c r="B62" s="10"/>
      <c r="C62" s="369" t="s">
        <v>151</v>
      </c>
      <c r="D62" s="369"/>
      <c r="E62" s="369"/>
      <c r="F62" s="369"/>
      <c r="G62" s="218">
        <f>G63+G66+G67</f>
        <v>4883573918.25</v>
      </c>
      <c r="H62" s="218">
        <f>H63+H66+H67</f>
        <v>6170783854.0100002</v>
      </c>
      <c r="I62" s="213"/>
      <c r="K62" s="49"/>
      <c r="L62" s="141"/>
    </row>
    <row r="63" spans="1:12">
      <c r="A63" s="212"/>
      <c r="B63" s="80"/>
      <c r="C63" s="2"/>
      <c r="D63" s="368" t="s">
        <v>163</v>
      </c>
      <c r="E63" s="368"/>
      <c r="F63" s="368"/>
      <c r="G63" s="220">
        <f>SUM(G64:G65)</f>
        <v>52083642.910000101</v>
      </c>
      <c r="H63" s="220">
        <f>SUM(H64)</f>
        <v>136176316.31999999</v>
      </c>
      <c r="I63" s="213"/>
      <c r="K63" s="49"/>
      <c r="L63" s="141"/>
    </row>
    <row r="64" spans="1:12">
      <c r="A64" s="212"/>
      <c r="B64" s="10"/>
      <c r="C64" s="2"/>
      <c r="D64" s="368" t="s">
        <v>162</v>
      </c>
      <c r="E64" s="368"/>
      <c r="F64" s="368"/>
      <c r="G64" s="220">
        <v>52083642.910000101</v>
      </c>
      <c r="H64" s="220">
        <v>136176316.31999999</v>
      </c>
      <c r="I64" s="213"/>
      <c r="K64" s="49"/>
      <c r="L64" s="141"/>
    </row>
    <row r="65" spans="1:12">
      <c r="A65" s="212"/>
      <c r="B65" s="10"/>
      <c r="C65" s="221"/>
      <c r="D65" s="368" t="s">
        <v>161</v>
      </c>
      <c r="E65" s="368"/>
      <c r="F65" s="368"/>
      <c r="G65" s="220">
        <v>0</v>
      </c>
      <c r="H65" s="220">
        <v>0</v>
      </c>
      <c r="I65" s="213"/>
      <c r="K65" s="49"/>
      <c r="L65" s="141"/>
    </row>
    <row r="66" spans="1:12">
      <c r="A66" s="212"/>
      <c r="B66" s="10"/>
      <c r="C66" s="221"/>
      <c r="D66" s="368" t="s">
        <v>160</v>
      </c>
      <c r="E66" s="368"/>
      <c r="F66" s="368"/>
      <c r="G66" s="138">
        <v>4831490275.3400002</v>
      </c>
      <c r="H66" s="138">
        <v>6034607537.6900005</v>
      </c>
      <c r="I66" s="213"/>
      <c r="K66" s="49"/>
      <c r="L66" s="141"/>
    </row>
    <row r="67" spans="1:12">
      <c r="A67" s="212"/>
      <c r="B67" s="10"/>
      <c r="C67" s="221"/>
      <c r="D67" s="368"/>
      <c r="E67" s="368"/>
      <c r="F67" s="368"/>
      <c r="G67" s="220"/>
      <c r="H67" s="220"/>
      <c r="I67" s="213"/>
      <c r="K67" s="49"/>
      <c r="L67" s="141"/>
    </row>
    <row r="68" spans="1:12">
      <c r="A68" s="212"/>
      <c r="B68" s="10"/>
      <c r="C68" s="219"/>
      <c r="D68" s="2"/>
      <c r="E68" s="2"/>
      <c r="F68" s="2"/>
      <c r="G68" s="174"/>
      <c r="H68" s="174"/>
      <c r="I68" s="213"/>
      <c r="K68" s="49"/>
      <c r="L68" s="141"/>
    </row>
    <row r="69" spans="1:12">
      <c r="A69" s="212"/>
      <c r="B69" s="10"/>
      <c r="C69" s="364" t="s">
        <v>159</v>
      </c>
      <c r="D69" s="364"/>
      <c r="E69" s="364"/>
      <c r="F69" s="364"/>
      <c r="G69" s="218">
        <f>G55-G62</f>
        <v>-455951581.81999969</v>
      </c>
      <c r="H69" s="218">
        <f>H55-H62</f>
        <v>-2997303383.6500044</v>
      </c>
      <c r="I69" s="213"/>
      <c r="K69" s="49"/>
      <c r="L69" s="141"/>
    </row>
    <row r="70" spans="1:12">
      <c r="A70" s="212"/>
      <c r="B70" s="10"/>
      <c r="C70" s="364"/>
      <c r="D70" s="364"/>
      <c r="E70" s="364"/>
      <c r="F70" s="364"/>
      <c r="G70" s="214"/>
      <c r="H70" s="214"/>
      <c r="I70" s="213"/>
      <c r="K70" s="49"/>
      <c r="L70" s="141"/>
    </row>
    <row r="71" spans="1:12">
      <c r="A71" s="212"/>
      <c r="B71" s="365" t="s">
        <v>158</v>
      </c>
      <c r="C71" s="364"/>
      <c r="D71" s="364"/>
      <c r="E71" s="364"/>
      <c r="F71" s="364"/>
      <c r="G71" s="214">
        <f>G40+G52+G69</f>
        <v>1848769412.0899949</v>
      </c>
      <c r="H71" s="214">
        <f>H40+H52+H69</f>
        <v>1009848743.7399869</v>
      </c>
      <c r="I71" s="213"/>
      <c r="K71" s="49"/>
      <c r="L71" s="141"/>
    </row>
    <row r="72" spans="1:12">
      <c r="A72" s="212"/>
      <c r="B72" s="365"/>
      <c r="C72" s="364"/>
      <c r="D72" s="364"/>
      <c r="E72" s="364"/>
      <c r="F72" s="364"/>
      <c r="G72" s="214"/>
      <c r="H72" s="214"/>
      <c r="I72" s="213"/>
      <c r="K72" s="49"/>
      <c r="L72" s="141"/>
    </row>
    <row r="73" spans="1:12">
      <c r="A73" s="212"/>
      <c r="B73" s="365" t="s">
        <v>157</v>
      </c>
      <c r="C73" s="364"/>
      <c r="D73" s="364"/>
      <c r="E73" s="364"/>
      <c r="F73" s="364"/>
      <c r="G73" s="217">
        <v>6212876851.849987</v>
      </c>
      <c r="H73" s="216">
        <v>5203028108.1099997</v>
      </c>
      <c r="I73" s="213"/>
      <c r="K73" s="49"/>
      <c r="L73" s="141"/>
    </row>
    <row r="74" spans="1:12">
      <c r="A74" s="212"/>
      <c r="B74" s="365"/>
      <c r="C74" s="364"/>
      <c r="D74" s="364"/>
      <c r="E74" s="364"/>
      <c r="F74" s="364"/>
      <c r="G74" s="217"/>
      <c r="H74" s="216"/>
      <c r="I74" s="213"/>
      <c r="K74" s="49"/>
      <c r="L74" s="141"/>
    </row>
    <row r="75" spans="1:12">
      <c r="A75" s="212"/>
      <c r="B75" s="365" t="s">
        <v>156</v>
      </c>
      <c r="C75" s="364"/>
      <c r="D75" s="364"/>
      <c r="E75" s="364"/>
      <c r="F75" s="364"/>
      <c r="G75" s="215">
        <f>+G71+G73</f>
        <v>8061646263.9399815</v>
      </c>
      <c r="H75" s="214">
        <f>+H71+H73</f>
        <v>6212876851.849987</v>
      </c>
      <c r="I75" s="213"/>
      <c r="K75" s="49"/>
      <c r="L75" s="141"/>
    </row>
    <row r="76" spans="1:12">
      <c r="A76" s="212"/>
      <c r="B76" s="366"/>
      <c r="C76" s="367"/>
      <c r="D76" s="367"/>
      <c r="E76" s="367"/>
      <c r="F76" s="367"/>
      <c r="G76" s="211"/>
      <c r="H76" s="211"/>
      <c r="I76" s="210"/>
      <c r="K76" s="49"/>
      <c r="L76" s="141"/>
    </row>
    <row r="77" spans="1:12">
      <c r="A77" s="2"/>
      <c r="B77" s="12" t="s">
        <v>64</v>
      </c>
      <c r="C77" s="12"/>
      <c r="D77" s="12"/>
      <c r="E77" s="12"/>
      <c r="F77" s="12"/>
      <c r="G77" s="12"/>
      <c r="H77" s="12"/>
      <c r="I77" s="2"/>
    </row>
    <row r="78" spans="1:12">
      <c r="A78" s="2"/>
      <c r="B78" s="12"/>
      <c r="C78" s="12"/>
      <c r="D78" s="12"/>
      <c r="E78" s="12"/>
      <c r="F78" s="12"/>
      <c r="G78" s="12"/>
      <c r="H78" s="12"/>
      <c r="I78" s="2"/>
    </row>
    <row r="79" spans="1:12">
      <c r="A79" s="2"/>
      <c r="B79" s="12"/>
      <c r="C79" s="12"/>
      <c r="D79" s="12"/>
      <c r="E79" s="12"/>
      <c r="F79" s="12"/>
      <c r="G79" s="209"/>
      <c r="H79" s="12"/>
      <c r="I79" s="2"/>
    </row>
    <row r="80" spans="1:12">
      <c r="A80" s="2"/>
      <c r="B80" s="12"/>
      <c r="C80" s="12"/>
      <c r="D80" s="12"/>
      <c r="E80" s="12"/>
      <c r="F80" s="12"/>
      <c r="G80" s="12"/>
      <c r="H80" s="12"/>
      <c r="I80" s="2"/>
    </row>
    <row r="81" spans="1:9">
      <c r="A81" s="2"/>
      <c r="B81" s="12"/>
      <c r="C81" s="12"/>
      <c r="D81" s="12"/>
      <c r="E81" s="12"/>
      <c r="F81" s="12"/>
      <c r="G81" s="209"/>
      <c r="H81" s="208"/>
      <c r="I81" s="2"/>
    </row>
    <row r="82" spans="1:9">
      <c r="A82" s="2"/>
      <c r="B82" s="12"/>
      <c r="C82" s="12"/>
      <c r="D82" s="12"/>
      <c r="E82" s="12"/>
      <c r="F82" s="12"/>
      <c r="G82" s="12"/>
      <c r="H82" s="12"/>
      <c r="I82" s="2"/>
    </row>
    <row r="83" spans="1:9">
      <c r="A83" s="2"/>
      <c r="B83" s="12"/>
      <c r="C83" s="38"/>
      <c r="D83" s="60"/>
      <c r="E83" s="60"/>
      <c r="F83" s="2"/>
      <c r="G83" s="40"/>
      <c r="H83" s="38"/>
      <c r="I83" s="2"/>
    </row>
    <row r="84" spans="1:9">
      <c r="A84" s="2"/>
      <c r="B84" s="12"/>
      <c r="C84" s="38"/>
      <c r="D84" s="363"/>
      <c r="E84" s="363"/>
      <c r="F84" s="363"/>
      <c r="G84" s="363"/>
      <c r="H84" s="38"/>
      <c r="I84" s="2"/>
    </row>
    <row r="85" spans="1:9">
      <c r="A85" s="2"/>
      <c r="B85" s="2"/>
      <c r="C85" s="2"/>
      <c r="D85" s="2"/>
      <c r="E85" s="2"/>
      <c r="F85" s="2"/>
      <c r="G85" s="155"/>
      <c r="H85" s="155"/>
      <c r="I85" s="2"/>
    </row>
    <row r="87" spans="1:9">
      <c r="D87" s="358"/>
      <c r="E87" s="358"/>
      <c r="F87" s="358"/>
      <c r="G87" s="358"/>
    </row>
    <row r="88" spans="1:9">
      <c r="D88" s="324"/>
      <c r="E88" s="324"/>
      <c r="F88" s="324"/>
      <c r="G88" s="324"/>
    </row>
  </sheetData>
  <mergeCells count="57">
    <mergeCell ref="B7:E8"/>
    <mergeCell ref="D87:G87"/>
    <mergeCell ref="D88:G88"/>
    <mergeCell ref="E1:H1"/>
    <mergeCell ref="E2:H2"/>
    <mergeCell ref="E3:H3"/>
    <mergeCell ref="B5:D5"/>
    <mergeCell ref="E5:H5"/>
    <mergeCell ref="B9:F10"/>
    <mergeCell ref="C11:F11"/>
    <mergeCell ref="D12:F12"/>
    <mergeCell ref="D13:F13"/>
    <mergeCell ref="D19:F19"/>
    <mergeCell ref="D14:F14"/>
    <mergeCell ref="D45:F45"/>
    <mergeCell ref="D29:F29"/>
    <mergeCell ref="D15:F15"/>
    <mergeCell ref="D24:F24"/>
    <mergeCell ref="D31:F31"/>
    <mergeCell ref="D25:F25"/>
    <mergeCell ref="D26:F26"/>
    <mergeCell ref="C55:F55"/>
    <mergeCell ref="C43:F43"/>
    <mergeCell ref="D16:F16"/>
    <mergeCell ref="D17:F17"/>
    <mergeCell ref="D18:F18"/>
    <mergeCell ref="D21:E21"/>
    <mergeCell ref="C23:F23"/>
    <mergeCell ref="D28:F28"/>
    <mergeCell ref="D34:F34"/>
    <mergeCell ref="D35:F35"/>
    <mergeCell ref="D30:F30"/>
    <mergeCell ref="D33:F33"/>
    <mergeCell ref="D36:F36"/>
    <mergeCell ref="D37:F37"/>
    <mergeCell ref="D50:F50"/>
    <mergeCell ref="D51:F51"/>
    <mergeCell ref="D46:F46"/>
    <mergeCell ref="C48:F48"/>
    <mergeCell ref="D38:F38"/>
    <mergeCell ref="D39:F39"/>
    <mergeCell ref="D84:G84"/>
    <mergeCell ref="C69:F70"/>
    <mergeCell ref="C40:F41"/>
    <mergeCell ref="B71:F72"/>
    <mergeCell ref="B73:F74"/>
    <mergeCell ref="B75:F76"/>
    <mergeCell ref="D58:F58"/>
    <mergeCell ref="D66:F66"/>
    <mergeCell ref="D65:F65"/>
    <mergeCell ref="D67:F67"/>
    <mergeCell ref="D64:F64"/>
    <mergeCell ref="D59:F59"/>
    <mergeCell ref="D63:F63"/>
    <mergeCell ref="C62:F62"/>
    <mergeCell ref="D56:F56"/>
    <mergeCell ref="D57:F57"/>
  </mergeCells>
  <printOptions horizontalCentered="1"/>
  <pageMargins left="0.19685039370078741" right="0.19685039370078741" top="0.35433070866141736" bottom="0.59055118110236227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936A8-2AEF-4E42-9EBD-4768537C94ED}">
  <dimension ref="A2:I30"/>
  <sheetViews>
    <sheetView zoomScaleNormal="100" zoomScaleSheetLayoutView="100" workbookViewId="0">
      <selection activeCell="I7" sqref="I7"/>
    </sheetView>
  </sheetViews>
  <sheetFormatPr baseColWidth="10" defaultRowHeight="15"/>
  <cols>
    <col min="1" max="1" width="32" style="387" customWidth="1"/>
    <col min="2" max="2" width="3.140625" style="387" customWidth="1"/>
    <col min="3" max="3" width="33.5703125" style="387" customWidth="1"/>
    <col min="4" max="4" width="2" style="387" customWidth="1"/>
    <col min="5" max="5" width="29.5703125" style="387" customWidth="1"/>
    <col min="6" max="6" width="2.85546875" style="387" customWidth="1"/>
    <col min="7" max="7" width="39.7109375" style="387" customWidth="1"/>
    <col min="8" max="8" width="33.42578125" customWidth="1"/>
  </cols>
  <sheetData>
    <row r="2" spans="1:9" ht="25.5" customHeight="1">
      <c r="C2" s="430" t="s">
        <v>250</v>
      </c>
      <c r="D2" s="430"/>
      <c r="E2" s="430"/>
      <c r="F2" s="429"/>
      <c r="G2" s="428"/>
      <c r="H2" s="402"/>
      <c r="I2" s="402"/>
    </row>
    <row r="3" spans="1:9" ht="16.5" customHeight="1">
      <c r="C3" s="430" t="s">
        <v>249</v>
      </c>
      <c r="D3" s="430"/>
      <c r="E3" s="430"/>
      <c r="F3" s="429"/>
      <c r="G3" s="428"/>
      <c r="H3" s="423"/>
      <c r="I3" s="423"/>
    </row>
    <row r="4" spans="1:9" ht="19.5" customHeight="1">
      <c r="C4" s="427" t="s">
        <v>248</v>
      </c>
      <c r="D4" s="427"/>
      <c r="E4" s="427"/>
      <c r="F4" s="304"/>
      <c r="G4" s="426"/>
      <c r="H4" s="425"/>
      <c r="I4" s="425"/>
    </row>
    <row r="5" spans="1:9" ht="23.25" customHeight="1">
      <c r="C5" s="424" t="s">
        <v>247</v>
      </c>
      <c r="D5" s="424"/>
      <c r="E5" s="424"/>
      <c r="F5" s="422"/>
      <c r="G5" s="423"/>
      <c r="H5" s="402"/>
      <c r="I5" s="402"/>
    </row>
    <row r="6" spans="1:9" ht="6.75" customHeight="1">
      <c r="A6" s="422"/>
      <c r="B6" s="422"/>
      <c r="C6" s="421"/>
      <c r="D6" s="421"/>
      <c r="E6" s="421"/>
      <c r="F6" s="421"/>
      <c r="G6" s="420"/>
      <c r="H6" s="402"/>
      <c r="I6" s="402"/>
    </row>
    <row r="7" spans="1:9" ht="5.25" customHeight="1">
      <c r="A7" s="419"/>
      <c r="B7" s="419"/>
      <c r="C7" s="419"/>
      <c r="D7" s="419"/>
      <c r="E7" s="419"/>
      <c r="F7" s="419"/>
      <c r="G7" s="419"/>
      <c r="H7" s="402"/>
      <c r="I7" s="402"/>
    </row>
    <row r="8" spans="1:9">
      <c r="A8" s="415" t="s">
        <v>246</v>
      </c>
      <c r="B8" s="415"/>
      <c r="C8" s="418" t="s">
        <v>245</v>
      </c>
      <c r="D8" s="417"/>
      <c r="E8" s="416"/>
      <c r="F8" s="415"/>
      <c r="G8" s="415" t="s">
        <v>244</v>
      </c>
      <c r="H8" s="408"/>
      <c r="I8" s="408"/>
    </row>
    <row r="9" spans="1:9" ht="34.5" customHeight="1">
      <c r="A9" s="414">
        <v>5</v>
      </c>
      <c r="B9" s="414"/>
      <c r="C9" s="413" t="s">
        <v>243</v>
      </c>
      <c r="D9" s="412"/>
      <c r="E9" s="411"/>
      <c r="F9" s="410"/>
      <c r="G9" s="409" t="s">
        <v>239</v>
      </c>
      <c r="H9" s="408"/>
      <c r="I9" s="408"/>
    </row>
    <row r="10" spans="1:9" ht="40.5" customHeight="1">
      <c r="A10" s="414">
        <v>115</v>
      </c>
      <c r="B10" s="414"/>
      <c r="C10" s="413" t="s">
        <v>242</v>
      </c>
      <c r="D10" s="412"/>
      <c r="E10" s="411"/>
      <c r="F10" s="410"/>
      <c r="G10" s="409" t="s">
        <v>239</v>
      </c>
      <c r="H10" s="402"/>
      <c r="I10" s="402"/>
    </row>
    <row r="11" spans="1:9" ht="39" customHeight="1">
      <c r="A11" s="414">
        <v>411</v>
      </c>
      <c r="B11" s="414"/>
      <c r="C11" s="413" t="s">
        <v>241</v>
      </c>
      <c r="D11" s="412"/>
      <c r="E11" s="411"/>
      <c r="F11" s="410"/>
      <c r="G11" s="409" t="s">
        <v>239</v>
      </c>
      <c r="H11" s="408"/>
      <c r="I11" s="408"/>
    </row>
    <row r="12" spans="1:9" ht="39" customHeight="1">
      <c r="A12" s="414">
        <v>207</v>
      </c>
      <c r="B12" s="414"/>
      <c r="C12" s="413" t="s">
        <v>240</v>
      </c>
      <c r="D12" s="412"/>
      <c r="E12" s="411"/>
      <c r="F12" s="410"/>
      <c r="G12" s="409" t="s">
        <v>239</v>
      </c>
      <c r="H12" s="408"/>
      <c r="I12" s="408"/>
    </row>
    <row r="13" spans="1:9" ht="15" customHeight="1">
      <c r="A13" s="407"/>
      <c r="B13" s="407"/>
      <c r="C13" s="404"/>
      <c r="D13" s="404"/>
      <c r="E13" s="404"/>
      <c r="F13" s="404"/>
      <c r="G13" s="406"/>
      <c r="H13" s="402"/>
      <c r="I13" s="402"/>
    </row>
    <row r="14" spans="1:9">
      <c r="A14" s="392" t="s">
        <v>238</v>
      </c>
      <c r="B14" s="404"/>
      <c r="C14" s="405" t="s">
        <v>237</v>
      </c>
      <c r="D14" s="405"/>
      <c r="E14" s="405"/>
      <c r="F14" s="404"/>
      <c r="G14" s="404" t="s">
        <v>236</v>
      </c>
      <c r="I14" s="402"/>
    </row>
    <row r="15" spans="1:9" ht="38.25" customHeight="1">
      <c r="A15" s="392" t="s">
        <v>235</v>
      </c>
      <c r="B15" s="404"/>
      <c r="C15" s="405" t="s">
        <v>234</v>
      </c>
      <c r="D15" s="405"/>
      <c r="E15" s="405"/>
      <c r="F15" s="404"/>
      <c r="G15" s="404" t="s">
        <v>233</v>
      </c>
      <c r="I15" s="402"/>
    </row>
    <row r="16" spans="1:9" ht="15" customHeight="1">
      <c r="A16" s="394" t="s">
        <v>232</v>
      </c>
      <c r="B16" s="394"/>
      <c r="C16" s="395" t="s">
        <v>231</v>
      </c>
      <c r="D16" s="395"/>
      <c r="E16" s="395"/>
      <c r="F16" s="403"/>
      <c r="G16" s="403" t="s">
        <v>230</v>
      </c>
      <c r="I16" s="402"/>
    </row>
    <row r="17" spans="1:9" ht="15" customHeight="1">
      <c r="A17" s="401"/>
      <c r="B17" s="401"/>
      <c r="C17" s="401"/>
      <c r="D17" s="401"/>
      <c r="E17" s="394"/>
      <c r="F17" s="394"/>
      <c r="G17" s="394"/>
      <c r="I17" s="402"/>
    </row>
    <row r="18" spans="1:9" ht="15" customHeight="1">
      <c r="A18" s="401"/>
      <c r="B18" s="401"/>
      <c r="C18" s="401"/>
      <c r="D18" s="401"/>
      <c r="E18" s="392"/>
      <c r="F18" s="392"/>
      <c r="G18" s="394"/>
    </row>
    <row r="19" spans="1:9" ht="15" customHeight="1">
      <c r="A19" s="400"/>
      <c r="B19" s="400"/>
      <c r="C19" s="399"/>
      <c r="D19" s="399"/>
      <c r="E19" s="399"/>
      <c r="F19" s="399"/>
      <c r="G19" s="392"/>
    </row>
    <row r="20" spans="1:9" ht="15.75" customHeight="1" thickBot="1">
      <c r="A20" s="398"/>
      <c r="C20" s="388"/>
      <c r="D20" s="388"/>
      <c r="E20" s="388"/>
      <c r="G20" s="398"/>
    </row>
    <row r="21" spans="1:9" ht="15" customHeight="1"/>
    <row r="22" spans="1:9" ht="15" customHeight="1">
      <c r="G22" s="397"/>
    </row>
    <row r="23" spans="1:9" ht="15" customHeight="1">
      <c r="A23" s="390"/>
      <c r="B23" s="390"/>
      <c r="C23" s="396" t="s">
        <v>229</v>
      </c>
      <c r="D23" s="396"/>
      <c r="E23" s="396"/>
      <c r="F23" s="390"/>
      <c r="G23" s="390"/>
    </row>
    <row r="24" spans="1:9" ht="15" customHeight="1">
      <c r="A24" s="393"/>
      <c r="B24" s="393"/>
      <c r="C24" s="395" t="s">
        <v>228</v>
      </c>
      <c r="D24" s="395"/>
      <c r="E24" s="395"/>
      <c r="F24" s="393"/>
      <c r="G24" s="393"/>
    </row>
    <row r="25" spans="1:9" ht="15" customHeight="1">
      <c r="A25" s="393"/>
      <c r="B25" s="393"/>
      <c r="C25" s="395"/>
      <c r="D25" s="395"/>
      <c r="E25" s="395"/>
      <c r="F25" s="393"/>
      <c r="G25" s="393"/>
    </row>
    <row r="26" spans="1:9" ht="15" customHeight="1">
      <c r="A26" s="393"/>
      <c r="B26" s="393"/>
      <c r="C26" s="395"/>
      <c r="D26" s="395"/>
      <c r="E26" s="395"/>
      <c r="F26" s="393"/>
      <c r="G26" s="393"/>
    </row>
    <row r="27" spans="1:9" ht="15" customHeight="1">
      <c r="A27" s="394"/>
      <c r="C27" s="389"/>
      <c r="D27" s="391"/>
      <c r="E27" s="393"/>
      <c r="F27" s="389"/>
    </row>
    <row r="28" spans="1:9" ht="15" customHeight="1">
      <c r="A28" s="392"/>
      <c r="C28" s="389"/>
      <c r="D28" s="391"/>
      <c r="E28" s="390"/>
      <c r="F28" s="389"/>
    </row>
    <row r="29" spans="1:9" ht="15" customHeight="1">
      <c r="A29" s="389"/>
      <c r="B29" s="389"/>
      <c r="C29" s="389"/>
      <c r="E29" s="389"/>
      <c r="F29" s="389"/>
      <c r="G29" s="389"/>
    </row>
    <row r="30" spans="1:9" ht="15.75" thickBot="1">
      <c r="C30" s="388"/>
      <c r="D30" s="388"/>
      <c r="E30" s="388"/>
    </row>
  </sheetData>
  <mergeCells count="16">
    <mergeCell ref="C2:E2"/>
    <mergeCell ref="C3:E3"/>
    <mergeCell ref="C4:E4"/>
    <mergeCell ref="C5:E5"/>
    <mergeCell ref="C9:E9"/>
    <mergeCell ref="C8:E8"/>
    <mergeCell ref="C30:E30"/>
    <mergeCell ref="C23:E23"/>
    <mergeCell ref="C24:E26"/>
    <mergeCell ref="C11:E11"/>
    <mergeCell ref="C10:E10"/>
    <mergeCell ref="C14:E14"/>
    <mergeCell ref="C15:E15"/>
    <mergeCell ref="C16:E16"/>
    <mergeCell ref="C20:E20"/>
    <mergeCell ref="C12:E12"/>
  </mergeCells>
  <printOptions horizontalCentered="1"/>
  <pageMargins left="0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511D-B43E-4ED6-852D-0FB57FE97B13}">
  <sheetPr>
    <pageSetUpPr fitToPage="1"/>
  </sheetPr>
  <dimension ref="B1:M45"/>
  <sheetViews>
    <sheetView showGridLines="0" topLeftCell="B1" zoomScale="110" zoomScaleNormal="110" workbookViewId="0">
      <pane xSplit="3" ySplit="7" topLeftCell="E8" activePane="bottomRight" state="frozen"/>
      <selection activeCell="B1" sqref="B1"/>
      <selection pane="topRight" activeCell="E1" sqref="E1"/>
      <selection pane="bottomLeft" activeCell="B8" sqref="B8"/>
      <selection pane="bottomRight" activeCell="P47" sqref="P47"/>
    </sheetView>
  </sheetViews>
  <sheetFormatPr baseColWidth="10" defaultColWidth="11.42578125" defaultRowHeight="15"/>
  <cols>
    <col min="1" max="1" width="2.42578125" customWidth="1"/>
    <col min="2" max="2" width="1.85546875" customWidth="1"/>
    <col min="3" max="4" width="25.42578125" customWidth="1"/>
    <col min="5" max="5" width="13.28515625" bestFit="1" customWidth="1"/>
    <col min="6" max="6" width="16.85546875" bestFit="1" customWidth="1"/>
    <col min="7" max="7" width="14.28515625" bestFit="1" customWidth="1"/>
    <col min="8" max="9" width="14.85546875" bestFit="1" customWidth="1"/>
    <col min="10" max="10" width="2.42578125" customWidth="1"/>
    <col min="13" max="13" width="12.7109375" bestFit="1" customWidth="1"/>
  </cols>
  <sheetData>
    <row r="1" spans="2:13" ht="15.75">
      <c r="B1" s="2"/>
      <c r="C1" s="3"/>
      <c r="D1" s="344" t="s">
        <v>196</v>
      </c>
      <c r="E1" s="344"/>
      <c r="F1" s="344"/>
      <c r="G1" s="344"/>
      <c r="H1" s="344"/>
      <c r="I1" s="268" t="s">
        <v>195</v>
      </c>
      <c r="J1" s="3"/>
      <c r="K1" s="2"/>
    </row>
    <row r="2" spans="2:13" ht="15.75">
      <c r="B2" s="2"/>
      <c r="C2" s="3"/>
      <c r="D2" s="344" t="s">
        <v>119</v>
      </c>
      <c r="E2" s="344"/>
      <c r="F2" s="344"/>
      <c r="G2" s="344"/>
      <c r="H2" s="344"/>
      <c r="I2" s="3"/>
      <c r="J2" s="3"/>
      <c r="K2" s="2"/>
    </row>
    <row r="3" spans="2:13">
      <c r="B3" s="2"/>
      <c r="C3" s="3"/>
      <c r="D3" s="346" t="s">
        <v>2</v>
      </c>
      <c r="E3" s="346"/>
      <c r="F3" s="346"/>
      <c r="G3" s="346"/>
      <c r="H3" s="346"/>
      <c r="I3" s="3"/>
      <c r="J3" s="3"/>
      <c r="K3" s="2"/>
    </row>
    <row r="4" spans="2:13">
      <c r="B4" s="5"/>
      <c r="C4" s="50" t="s">
        <v>3</v>
      </c>
      <c r="D4" s="339" t="s">
        <v>4</v>
      </c>
      <c r="E4" s="339"/>
      <c r="F4" s="339"/>
      <c r="G4" s="339"/>
      <c r="H4" s="339"/>
      <c r="I4" s="118"/>
      <c r="J4" s="267"/>
      <c r="K4" s="267"/>
    </row>
    <row r="5" spans="2:13">
      <c r="B5" s="310"/>
      <c r="C5" s="310"/>
      <c r="D5" s="310"/>
      <c r="E5" s="310"/>
      <c r="F5" s="310"/>
      <c r="G5" s="310"/>
      <c r="H5" s="310"/>
      <c r="I5" s="310"/>
      <c r="J5" s="310"/>
      <c r="K5" s="2"/>
    </row>
    <row r="6" spans="2:13" ht="24">
      <c r="B6" s="269"/>
      <c r="C6" s="377" t="s">
        <v>118</v>
      </c>
      <c r="D6" s="377"/>
      <c r="E6" s="270" t="s">
        <v>194</v>
      </c>
      <c r="F6" s="270" t="s">
        <v>193</v>
      </c>
      <c r="G6" s="271" t="s">
        <v>192</v>
      </c>
      <c r="H6" s="271" t="s">
        <v>191</v>
      </c>
      <c r="I6" s="272" t="s">
        <v>190</v>
      </c>
      <c r="J6" s="273"/>
      <c r="K6" s="266"/>
    </row>
    <row r="7" spans="2:13">
      <c r="B7" s="274"/>
      <c r="C7" s="378"/>
      <c r="D7" s="378"/>
      <c r="E7" s="275">
        <v>1</v>
      </c>
      <c r="F7" s="275">
        <v>2</v>
      </c>
      <c r="G7" s="276">
        <v>3</v>
      </c>
      <c r="H7" s="276" t="s">
        <v>189</v>
      </c>
      <c r="I7" s="277" t="s">
        <v>188</v>
      </c>
      <c r="J7" s="278"/>
      <c r="K7" s="266"/>
    </row>
    <row r="8" spans="2:13">
      <c r="B8" s="8"/>
      <c r="C8" s="4"/>
      <c r="D8" s="4"/>
      <c r="E8" s="265"/>
      <c r="F8" s="265"/>
      <c r="G8" s="265"/>
      <c r="H8" s="265"/>
      <c r="I8" s="4"/>
      <c r="J8" s="264"/>
      <c r="K8" s="2"/>
    </row>
    <row r="9" spans="2:13">
      <c r="B9" s="24"/>
      <c r="C9" s="376" t="s">
        <v>7</v>
      </c>
      <c r="D9" s="376"/>
      <c r="E9" s="262"/>
      <c r="F9" s="262"/>
      <c r="G9" s="262"/>
      <c r="H9" s="262"/>
      <c r="I9" s="261"/>
      <c r="J9" s="248"/>
      <c r="K9" s="2"/>
    </row>
    <row r="10" spans="2:13">
      <c r="B10" s="24"/>
      <c r="C10" s="263"/>
      <c r="D10" s="263"/>
      <c r="E10" s="262"/>
      <c r="F10" s="262"/>
      <c r="G10" s="262"/>
      <c r="H10" s="262"/>
      <c r="I10" s="261"/>
      <c r="J10" s="248"/>
      <c r="K10" s="2"/>
    </row>
    <row r="11" spans="2:13" ht="23.25" customHeight="1">
      <c r="B11" s="258"/>
      <c r="C11" s="321" t="s">
        <v>9</v>
      </c>
      <c r="D11" s="321"/>
      <c r="E11" s="250">
        <f>SUM(E13:E19)</f>
        <v>15542511128.380032</v>
      </c>
      <c r="F11" s="250">
        <f>SUM(F13:F19)</f>
        <v>120166514038.09</v>
      </c>
      <c r="G11" s="250">
        <f>SUM(G13:G19)</f>
        <v>118274652673.22</v>
      </c>
      <c r="H11" s="250">
        <f>SUM(H13:H19)</f>
        <v>17434372493.250031</v>
      </c>
      <c r="I11" s="249">
        <f>SUM(I13:I19)</f>
        <v>1891861364.8699975</v>
      </c>
      <c r="J11" s="257"/>
      <c r="K11" s="2"/>
    </row>
    <row r="12" spans="2:13">
      <c r="B12" s="10"/>
      <c r="C12" s="155"/>
      <c r="D12" s="155"/>
      <c r="E12" s="252"/>
      <c r="F12" s="252"/>
      <c r="G12" s="252"/>
      <c r="H12" s="252"/>
      <c r="I12" s="173"/>
      <c r="J12" s="251"/>
      <c r="K12" s="2"/>
    </row>
    <row r="13" spans="2:13" ht="22.5" customHeight="1">
      <c r="B13" s="10"/>
      <c r="C13" s="375" t="s">
        <v>11</v>
      </c>
      <c r="D13" s="375"/>
      <c r="E13" s="256">
        <v>6212876851.8500366</v>
      </c>
      <c r="F13" s="256">
        <v>118452478500.23</v>
      </c>
      <c r="G13" s="256">
        <v>116603709088.14</v>
      </c>
      <c r="H13" s="255">
        <f t="shared" ref="H13:H19" si="0">E13+F13-G13</f>
        <v>8061646263.940033</v>
      </c>
      <c r="I13" s="254">
        <f t="shared" ref="I13:I19" si="1">H13-E13</f>
        <v>1848769412.0899963</v>
      </c>
      <c r="J13" s="251"/>
      <c r="K13" s="2"/>
      <c r="L13" s="32"/>
      <c r="M13" s="32"/>
    </row>
    <row r="14" spans="2:13" ht="22.5" customHeight="1">
      <c r="B14" s="10"/>
      <c r="C14" s="375" t="s">
        <v>13</v>
      </c>
      <c r="D14" s="375"/>
      <c r="E14" s="256">
        <v>9380175324.909996</v>
      </c>
      <c r="F14" s="256">
        <v>1714035537.8599999</v>
      </c>
      <c r="G14" s="256">
        <v>1667690357.8099999</v>
      </c>
      <c r="H14" s="255">
        <f t="shared" si="0"/>
        <v>9426520504.9599972</v>
      </c>
      <c r="I14" s="254">
        <f t="shared" si="1"/>
        <v>46345180.050001144</v>
      </c>
      <c r="J14" s="251"/>
      <c r="K14" s="2"/>
      <c r="M14" s="260"/>
    </row>
    <row r="15" spans="2:13" ht="22.5" customHeight="1">
      <c r="B15" s="10"/>
      <c r="C15" s="375" t="s">
        <v>15</v>
      </c>
      <c r="D15" s="375"/>
      <c r="E15" s="256">
        <v>18871790.819999985</v>
      </c>
      <c r="F15" s="256">
        <v>0</v>
      </c>
      <c r="G15" s="256">
        <v>3253227.27</v>
      </c>
      <c r="H15" s="255">
        <f t="shared" si="0"/>
        <v>15618563.549999986</v>
      </c>
      <c r="I15" s="254">
        <f t="shared" si="1"/>
        <v>-3253227.2699999996</v>
      </c>
      <c r="J15" s="251"/>
      <c r="K15" s="2"/>
    </row>
    <row r="16" spans="2:13" ht="22.5" customHeight="1">
      <c r="B16" s="10"/>
      <c r="C16" s="375" t="s">
        <v>17</v>
      </c>
      <c r="D16" s="375"/>
      <c r="E16" s="256">
        <v>0</v>
      </c>
      <c r="F16" s="256">
        <v>0</v>
      </c>
      <c r="G16" s="256">
        <v>0</v>
      </c>
      <c r="H16" s="255">
        <f t="shared" si="0"/>
        <v>0</v>
      </c>
      <c r="I16" s="254">
        <f t="shared" si="1"/>
        <v>0</v>
      </c>
      <c r="J16" s="251"/>
      <c r="K16" s="2"/>
    </row>
    <row r="17" spans="2:11" ht="22.5" customHeight="1">
      <c r="B17" s="10"/>
      <c r="C17" s="375" t="s">
        <v>19</v>
      </c>
      <c r="D17" s="375"/>
      <c r="E17" s="256">
        <v>0</v>
      </c>
      <c r="F17" s="256">
        <v>0</v>
      </c>
      <c r="G17" s="256">
        <v>0</v>
      </c>
      <c r="H17" s="255">
        <f t="shared" si="0"/>
        <v>0</v>
      </c>
      <c r="I17" s="254">
        <f t="shared" si="1"/>
        <v>0</v>
      </c>
      <c r="J17" s="251"/>
      <c r="K17" s="2"/>
    </row>
    <row r="18" spans="2:11" ht="22.5" customHeight="1">
      <c r="B18" s="10"/>
      <c r="C18" s="375" t="s">
        <v>21</v>
      </c>
      <c r="D18" s="375"/>
      <c r="E18" s="256">
        <v>-69412839.200000003</v>
      </c>
      <c r="F18" s="256">
        <v>0</v>
      </c>
      <c r="G18" s="256">
        <v>0</v>
      </c>
      <c r="H18" s="255">
        <f t="shared" si="0"/>
        <v>-69412839.200000003</v>
      </c>
      <c r="I18" s="254">
        <f t="shared" si="1"/>
        <v>0</v>
      </c>
      <c r="J18" s="251"/>
      <c r="K18" s="2"/>
    </row>
    <row r="19" spans="2:11" ht="22.5" customHeight="1">
      <c r="B19" s="10"/>
      <c r="C19" s="375" t="s">
        <v>23</v>
      </c>
      <c r="D19" s="375"/>
      <c r="E19" s="256">
        <v>0</v>
      </c>
      <c r="F19" s="256">
        <v>0</v>
      </c>
      <c r="G19" s="256">
        <v>0</v>
      </c>
      <c r="H19" s="255">
        <f t="shared" si="0"/>
        <v>0</v>
      </c>
      <c r="I19" s="254">
        <f t="shared" si="1"/>
        <v>0</v>
      </c>
      <c r="J19" s="251"/>
    </row>
    <row r="20" spans="2:11">
      <c r="B20" s="10"/>
      <c r="C20" s="231"/>
      <c r="D20" s="231"/>
      <c r="E20" s="253"/>
      <c r="F20" s="253"/>
      <c r="G20" s="253"/>
      <c r="H20" s="253"/>
      <c r="I20" s="259"/>
      <c r="J20" s="251"/>
    </row>
    <row r="21" spans="2:11" ht="22.5" customHeight="1">
      <c r="B21" s="258"/>
      <c r="C21" s="321" t="s">
        <v>28</v>
      </c>
      <c r="D21" s="321"/>
      <c r="E21" s="250">
        <f>SUM(E23:E31)</f>
        <v>61478769895.549995</v>
      </c>
      <c r="F21" s="250">
        <f>SUM(F23:F31)</f>
        <v>84102524.350000009</v>
      </c>
      <c r="G21" s="250">
        <f>SUM(G23:G31)</f>
        <v>120106000</v>
      </c>
      <c r="H21" s="250">
        <f>SUM(H23:H31)</f>
        <v>61442766419.899986</v>
      </c>
      <c r="I21" s="249">
        <f>SUM(I23:I31)</f>
        <v>-36003475.649999976</v>
      </c>
      <c r="J21" s="257"/>
    </row>
    <row r="22" spans="2:11">
      <c r="B22" s="10"/>
      <c r="C22" s="155"/>
      <c r="D22" s="231"/>
      <c r="E22" s="252"/>
      <c r="F22" s="252"/>
      <c r="G22" s="252"/>
      <c r="H22" s="252"/>
      <c r="I22" s="173"/>
      <c r="J22" s="251"/>
    </row>
    <row r="23" spans="2:11" ht="23.25" customHeight="1">
      <c r="B23" s="10"/>
      <c r="C23" s="375" t="s">
        <v>30</v>
      </c>
      <c r="D23" s="375"/>
      <c r="E23" s="256">
        <v>336344530.94999999</v>
      </c>
      <c r="F23" s="256">
        <v>0</v>
      </c>
      <c r="G23" s="256">
        <v>0</v>
      </c>
      <c r="H23" s="255">
        <f t="shared" ref="H23:H31" si="2">E23+F23-G23</f>
        <v>336344530.94999999</v>
      </c>
      <c r="I23" s="254">
        <f t="shared" ref="I23:I31" si="3">H23-E23</f>
        <v>0</v>
      </c>
      <c r="J23" s="251"/>
    </row>
    <row r="24" spans="2:11" ht="23.25" customHeight="1">
      <c r="B24" s="10"/>
      <c r="C24" s="375" t="s">
        <v>32</v>
      </c>
      <c r="D24" s="375"/>
      <c r="E24" s="256">
        <v>20000000</v>
      </c>
      <c r="F24" s="256">
        <v>0</v>
      </c>
      <c r="G24" s="256">
        <v>0</v>
      </c>
      <c r="H24" s="255">
        <f t="shared" si="2"/>
        <v>20000000</v>
      </c>
      <c r="I24" s="254">
        <f t="shared" si="3"/>
        <v>0</v>
      </c>
      <c r="J24" s="251"/>
    </row>
    <row r="25" spans="2:11" ht="23.25" customHeight="1">
      <c r="B25" s="10"/>
      <c r="C25" s="375" t="s">
        <v>35</v>
      </c>
      <c r="D25" s="375"/>
      <c r="E25" s="256">
        <v>57276282217.619995</v>
      </c>
      <c r="F25" s="256">
        <v>72183257.5</v>
      </c>
      <c r="G25" s="256">
        <v>120106000</v>
      </c>
      <c r="H25" s="255">
        <f t="shared" si="2"/>
        <v>57228359475.119995</v>
      </c>
      <c r="I25" s="254">
        <f t="shared" si="3"/>
        <v>-47922742.5</v>
      </c>
      <c r="J25" s="251"/>
    </row>
    <row r="26" spans="2:11" ht="23.25" customHeight="1">
      <c r="B26" s="10"/>
      <c r="C26" s="375" t="s">
        <v>187</v>
      </c>
      <c r="D26" s="375"/>
      <c r="E26" s="256">
        <v>3713100413.5099998</v>
      </c>
      <c r="F26" s="256">
        <v>11635302.73</v>
      </c>
      <c r="G26" s="256">
        <v>0</v>
      </c>
      <c r="H26" s="255">
        <f t="shared" si="2"/>
        <v>3724735716.2399998</v>
      </c>
      <c r="I26" s="254">
        <f t="shared" si="3"/>
        <v>11635302.730000019</v>
      </c>
      <c r="J26" s="251"/>
    </row>
    <row r="27" spans="2:11" ht="23.25" customHeight="1">
      <c r="B27" s="10"/>
      <c r="C27" s="375" t="s">
        <v>39</v>
      </c>
      <c r="D27" s="375"/>
      <c r="E27" s="256">
        <v>133042733.47</v>
      </c>
      <c r="F27" s="256">
        <v>283964.12</v>
      </c>
      <c r="G27" s="256"/>
      <c r="H27" s="255">
        <f t="shared" si="2"/>
        <v>133326697.59</v>
      </c>
      <c r="I27" s="254">
        <f t="shared" si="3"/>
        <v>283964.12000000477</v>
      </c>
      <c r="J27" s="251"/>
    </row>
    <row r="28" spans="2:11" ht="23.25" customHeight="1">
      <c r="B28" s="10"/>
      <c r="C28" s="375" t="s">
        <v>41</v>
      </c>
      <c r="D28" s="375"/>
      <c r="E28" s="256">
        <v>0</v>
      </c>
      <c r="F28" s="256"/>
      <c r="G28" s="256"/>
      <c r="H28" s="255">
        <f t="shared" si="2"/>
        <v>0</v>
      </c>
      <c r="I28" s="254">
        <f t="shared" si="3"/>
        <v>0</v>
      </c>
      <c r="J28" s="251"/>
    </row>
    <row r="29" spans="2:11" ht="23.25" customHeight="1">
      <c r="B29" s="10"/>
      <c r="C29" s="375" t="s">
        <v>43</v>
      </c>
      <c r="D29" s="375"/>
      <c r="E29" s="256">
        <v>0</v>
      </c>
      <c r="F29" s="256"/>
      <c r="G29" s="256">
        <v>0</v>
      </c>
      <c r="H29" s="255">
        <f t="shared" si="2"/>
        <v>0</v>
      </c>
      <c r="I29" s="254">
        <f t="shared" si="3"/>
        <v>0</v>
      </c>
      <c r="J29" s="251"/>
    </row>
    <row r="30" spans="2:11" ht="23.25" customHeight="1">
      <c r="B30" s="10"/>
      <c r="C30" s="375" t="s">
        <v>44</v>
      </c>
      <c r="D30" s="375"/>
      <c r="E30" s="256">
        <v>0</v>
      </c>
      <c r="F30" s="256"/>
      <c r="G30" s="256"/>
      <c r="H30" s="255">
        <f t="shared" si="2"/>
        <v>0</v>
      </c>
      <c r="I30" s="254">
        <f t="shared" si="3"/>
        <v>0</v>
      </c>
      <c r="J30" s="251"/>
    </row>
    <row r="31" spans="2:11" ht="23.25" customHeight="1">
      <c r="B31" s="10"/>
      <c r="C31" s="375" t="s">
        <v>46</v>
      </c>
      <c r="D31" s="375"/>
      <c r="E31" s="256">
        <v>0</v>
      </c>
      <c r="F31" s="256"/>
      <c r="G31" s="256"/>
      <c r="H31" s="255">
        <f t="shared" si="2"/>
        <v>0</v>
      </c>
      <c r="I31" s="254">
        <f t="shared" si="3"/>
        <v>0</v>
      </c>
      <c r="J31" s="251"/>
    </row>
    <row r="32" spans="2:11">
      <c r="B32" s="10"/>
      <c r="C32" s="231"/>
      <c r="D32" s="231"/>
      <c r="E32" s="253"/>
      <c r="F32" s="252"/>
      <c r="G32" s="252"/>
      <c r="H32" s="252"/>
      <c r="I32" s="173"/>
      <c r="J32" s="251"/>
    </row>
    <row r="33" spans="2:11">
      <c r="B33" s="24"/>
      <c r="C33" s="376" t="s">
        <v>186</v>
      </c>
      <c r="D33" s="376"/>
      <c r="E33" s="250">
        <f>E11+E21</f>
        <v>77021281023.930023</v>
      </c>
      <c r="F33" s="250">
        <f>F11+F21</f>
        <v>120250616562.44</v>
      </c>
      <c r="G33" s="250">
        <f>G11+G21</f>
        <v>118394758673.22</v>
      </c>
      <c r="H33" s="250">
        <f>H11+H21</f>
        <v>78877138913.150024</v>
      </c>
      <c r="I33" s="249">
        <f>I11+I21</f>
        <v>1855857889.2199974</v>
      </c>
      <c r="J33" s="248"/>
    </row>
    <row r="34" spans="2:11">
      <c r="B34" s="34"/>
      <c r="C34" s="35"/>
      <c r="D34" s="35"/>
      <c r="E34" s="247"/>
      <c r="F34" s="247"/>
      <c r="G34" s="247"/>
      <c r="H34" s="247"/>
      <c r="I34" s="35"/>
      <c r="J34" s="246"/>
    </row>
    <row r="35" spans="2:11">
      <c r="B35" s="2"/>
      <c r="C35" s="245"/>
      <c r="D35" s="244"/>
      <c r="F35" s="2"/>
      <c r="G35" s="2"/>
      <c r="H35" s="2"/>
      <c r="I35" s="2"/>
      <c r="J35" s="2"/>
    </row>
    <row r="36" spans="2:11">
      <c r="B36" s="2"/>
      <c r="C36" s="313" t="s">
        <v>185</v>
      </c>
      <c r="D36" s="313"/>
      <c r="E36" s="313"/>
      <c r="F36" s="313"/>
      <c r="G36" s="313"/>
      <c r="H36" s="313"/>
      <c r="I36" s="313"/>
      <c r="J36" s="12"/>
      <c r="K36" s="12"/>
    </row>
    <row r="37" spans="2:11">
      <c r="B37" s="2"/>
      <c r="C37" s="54"/>
      <c r="D37" s="54"/>
      <c r="E37" s="54"/>
      <c r="F37" s="54"/>
      <c r="G37" s="54"/>
      <c r="H37" s="54"/>
      <c r="I37" s="54"/>
      <c r="J37" s="12"/>
      <c r="K37" s="12"/>
    </row>
    <row r="38" spans="2:11">
      <c r="B38" s="2"/>
      <c r="C38" s="54"/>
      <c r="D38" s="54"/>
      <c r="E38" s="54"/>
      <c r="F38" s="54"/>
      <c r="G38" s="54"/>
      <c r="H38" s="54"/>
      <c r="I38" s="54"/>
      <c r="J38" s="12"/>
      <c r="K38" s="12"/>
    </row>
    <row r="39" spans="2:11">
      <c r="B39" s="2"/>
      <c r="C39" s="54"/>
      <c r="D39" s="54"/>
      <c r="E39" s="54"/>
      <c r="F39" s="54"/>
      <c r="G39" s="54"/>
      <c r="H39" s="54"/>
      <c r="I39" s="54"/>
      <c r="J39" s="12"/>
      <c r="K39" s="12"/>
    </row>
    <row r="40" spans="2:11">
      <c r="B40" s="2"/>
      <c r="C40" s="54"/>
      <c r="D40" s="54"/>
      <c r="E40" s="54"/>
      <c r="F40" s="54"/>
      <c r="G40" s="54"/>
      <c r="H40" s="54"/>
      <c r="I40" s="54"/>
      <c r="J40" s="12"/>
      <c r="K40" s="12"/>
    </row>
    <row r="41" spans="2:11">
      <c r="B41" s="2"/>
      <c r="C41" s="12"/>
      <c r="D41" s="38"/>
      <c r="E41" s="60"/>
      <c r="F41" s="60"/>
      <c r="G41" s="2"/>
      <c r="H41" s="40"/>
      <c r="I41" s="38"/>
      <c r="J41" s="60"/>
      <c r="K41" s="60"/>
    </row>
    <row r="42" spans="2:11">
      <c r="B42" s="2"/>
      <c r="C42" s="323"/>
      <c r="D42" s="323"/>
      <c r="E42" s="60"/>
      <c r="F42" s="358"/>
      <c r="G42" s="358"/>
      <c r="H42" s="358"/>
      <c r="I42" s="358"/>
      <c r="J42" s="60"/>
      <c r="K42" s="60"/>
    </row>
    <row r="43" spans="2:11">
      <c r="C43" s="358"/>
      <c r="D43" s="358"/>
      <c r="E43" s="45"/>
      <c r="F43" s="358"/>
      <c r="G43" s="358"/>
      <c r="H43" s="358"/>
      <c r="I43" s="358"/>
      <c r="J43" s="14"/>
      <c r="K43" s="2"/>
    </row>
    <row r="44" spans="2:11" ht="15" customHeight="1">
      <c r="C44" s="324"/>
      <c r="D44" s="324"/>
      <c r="E44" s="159"/>
      <c r="F44" s="324"/>
      <c r="G44" s="324"/>
      <c r="H44" s="324"/>
      <c r="I44" s="324"/>
      <c r="J44" s="14"/>
      <c r="K44" s="2"/>
    </row>
    <row r="45" spans="2:11">
      <c r="C45" s="2"/>
      <c r="D45" s="2"/>
      <c r="E45" s="190"/>
      <c r="F45" s="2"/>
      <c r="G45" s="2"/>
      <c r="H45" s="2"/>
    </row>
  </sheetData>
  <mergeCells count="33">
    <mergeCell ref="C6:D7"/>
    <mergeCell ref="D1:H1"/>
    <mergeCell ref="D2:H2"/>
    <mergeCell ref="D3:H3"/>
    <mergeCell ref="D4:H4"/>
    <mergeCell ref="B5:J5"/>
    <mergeCell ref="C28:D28"/>
    <mergeCell ref="C9:D9"/>
    <mergeCell ref="C11:D11"/>
    <mergeCell ref="C13:D13"/>
    <mergeCell ref="C14:D14"/>
    <mergeCell ref="C19:D19"/>
    <mergeCell ref="C21:D21"/>
    <mergeCell ref="C17:D17"/>
    <mergeCell ref="C18:D18"/>
    <mergeCell ref="C16:D16"/>
    <mergeCell ref="C15:D15"/>
    <mergeCell ref="C23:D23"/>
    <mergeCell ref="C24:D24"/>
    <mergeCell ref="C25:D25"/>
    <mergeCell ref="C26:D26"/>
    <mergeCell ref="C27:D27"/>
    <mergeCell ref="C29:D29"/>
    <mergeCell ref="F43:I43"/>
    <mergeCell ref="F44:I44"/>
    <mergeCell ref="C30:D30"/>
    <mergeCell ref="C31:D31"/>
    <mergeCell ref="C33:D33"/>
    <mergeCell ref="C36:I36"/>
    <mergeCell ref="C42:D42"/>
    <mergeCell ref="F42:I42"/>
    <mergeCell ref="C44:D44"/>
    <mergeCell ref="C43:D43"/>
  </mergeCells>
  <pageMargins left="0.31496062992125984" right="0.31496062992125984" top="0.35433070866141736" bottom="0.35433070866141736" header="0.31496062992125984" footer="0.31496062992125984"/>
  <pageSetup scale="70" orientation="portrait" copies="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BBBB-A829-4A1F-9111-42668652AF69}">
  <sheetPr>
    <tabColor theme="6" tint="0.39997558519241921"/>
  </sheetPr>
  <dimension ref="A1:L48"/>
  <sheetViews>
    <sheetView showGridLines="0" tabSelected="1" zoomScaleNormal="100" workbookViewId="0">
      <selection activeCell="O18" sqref="O18"/>
    </sheetView>
  </sheetViews>
  <sheetFormatPr baseColWidth="10" defaultColWidth="11.42578125" defaultRowHeight="16.5"/>
  <cols>
    <col min="1" max="1" width="29.140625" style="279" customWidth="1"/>
    <col min="2" max="2" width="18.7109375" style="279" bestFit="1" customWidth="1"/>
    <col min="3" max="3" width="17.85546875" style="279" customWidth="1"/>
    <col min="4" max="4" width="14" style="279" customWidth="1"/>
    <col min="5" max="5" width="11.28515625" style="279" customWidth="1"/>
    <col min="6" max="6" width="14.5703125" style="279" customWidth="1"/>
    <col min="7" max="7" width="12" style="279" bestFit="1" customWidth="1"/>
    <col min="8" max="8" width="11.5703125" style="279" customWidth="1"/>
    <col min="9" max="9" width="14.7109375" style="279" bestFit="1" customWidth="1"/>
    <col min="10" max="11" width="11.42578125" style="279"/>
    <col min="12" max="12" width="13.28515625" style="279" bestFit="1" customWidth="1"/>
    <col min="13" max="16384" width="11.42578125" style="279"/>
  </cols>
  <sheetData>
    <row r="1" spans="1:12" ht="18.75" customHeight="1">
      <c r="H1" s="380" t="s">
        <v>227</v>
      </c>
      <c r="I1" s="380"/>
    </row>
    <row r="2" spans="1:12" ht="17.25" thickBot="1">
      <c r="A2" s="381" t="s">
        <v>226</v>
      </c>
      <c r="B2" s="381"/>
      <c r="C2" s="381"/>
      <c r="D2" s="381"/>
      <c r="E2" s="381"/>
      <c r="F2" s="381"/>
      <c r="G2" s="381"/>
      <c r="H2" s="381"/>
      <c r="I2" s="381"/>
    </row>
    <row r="3" spans="1:12">
      <c r="A3" s="382" t="s">
        <v>225</v>
      </c>
      <c r="B3" s="382"/>
      <c r="C3" s="382"/>
      <c r="D3" s="382"/>
      <c r="E3" s="382"/>
      <c r="F3" s="382"/>
      <c r="G3" s="382"/>
      <c r="H3" s="382"/>
      <c r="I3" s="382"/>
    </row>
    <row r="4" spans="1:12">
      <c r="A4" s="382" t="s">
        <v>224</v>
      </c>
      <c r="B4" s="382"/>
      <c r="C4" s="382"/>
      <c r="D4" s="382"/>
      <c r="E4" s="382"/>
      <c r="F4" s="382"/>
      <c r="G4" s="382"/>
      <c r="H4" s="382"/>
      <c r="I4" s="382"/>
    </row>
    <row r="5" spans="1:12">
      <c r="A5" s="383"/>
      <c r="B5" s="383"/>
      <c r="C5" s="383"/>
      <c r="D5" s="383"/>
      <c r="E5" s="383"/>
      <c r="F5" s="383"/>
      <c r="G5" s="383"/>
      <c r="H5" s="383"/>
      <c r="I5" s="383"/>
    </row>
    <row r="6" spans="1:12" ht="15.75" customHeight="1">
      <c r="A6" s="384" t="s">
        <v>223</v>
      </c>
      <c r="B6" s="384" t="s">
        <v>222</v>
      </c>
      <c r="C6" s="385" t="s">
        <v>221</v>
      </c>
      <c r="D6" s="386" t="s">
        <v>220</v>
      </c>
      <c r="E6" s="386"/>
      <c r="F6" s="386"/>
      <c r="G6" s="386"/>
      <c r="H6" s="386"/>
      <c r="I6" s="385" t="s">
        <v>219</v>
      </c>
    </row>
    <row r="7" spans="1:12" ht="22.5" customHeight="1">
      <c r="A7" s="384"/>
      <c r="B7" s="384"/>
      <c r="C7" s="385"/>
      <c r="D7" s="386" t="s">
        <v>218</v>
      </c>
      <c r="E7" s="386"/>
      <c r="F7" s="386"/>
      <c r="G7" s="385" t="s">
        <v>217</v>
      </c>
      <c r="H7" s="385" t="s">
        <v>216</v>
      </c>
      <c r="I7" s="385"/>
    </row>
    <row r="8" spans="1:12" ht="33.75" customHeight="1">
      <c r="A8" s="384"/>
      <c r="B8" s="384"/>
      <c r="C8" s="385"/>
      <c r="D8" s="303" t="s">
        <v>215</v>
      </c>
      <c r="E8" s="303" t="s">
        <v>214</v>
      </c>
      <c r="F8" s="303" t="s">
        <v>213</v>
      </c>
      <c r="G8" s="385"/>
      <c r="H8" s="385"/>
      <c r="I8" s="385"/>
    </row>
    <row r="9" spans="1:12" ht="28.5" customHeight="1">
      <c r="A9" s="379" t="s">
        <v>212</v>
      </c>
      <c r="B9" s="379"/>
      <c r="C9" s="379"/>
      <c r="D9" s="379"/>
      <c r="E9" s="379"/>
      <c r="F9" s="379"/>
      <c r="G9" s="379"/>
      <c r="H9" s="379"/>
      <c r="I9" s="379"/>
    </row>
    <row r="10" spans="1:12">
      <c r="A10" s="302" t="s">
        <v>211</v>
      </c>
      <c r="B10" s="301"/>
      <c r="C10" s="300"/>
      <c r="D10" s="300"/>
      <c r="E10" s="300"/>
      <c r="F10" s="300"/>
      <c r="G10" s="300"/>
      <c r="H10" s="300"/>
      <c r="I10" s="300"/>
    </row>
    <row r="11" spans="1:12">
      <c r="A11" s="291" t="s">
        <v>210</v>
      </c>
      <c r="B11" s="290"/>
      <c r="C11" s="288"/>
      <c r="D11" s="288"/>
      <c r="E11" s="288"/>
      <c r="F11" s="288"/>
      <c r="G11" s="288"/>
      <c r="H11" s="288"/>
      <c r="I11" s="288"/>
    </row>
    <row r="12" spans="1:12">
      <c r="A12" s="293" t="s">
        <v>207</v>
      </c>
      <c r="B12" s="290"/>
      <c r="C12" s="288"/>
      <c r="D12" s="288"/>
      <c r="E12" s="288"/>
      <c r="F12" s="288"/>
      <c r="G12" s="288"/>
      <c r="H12" s="288"/>
      <c r="I12" s="288"/>
    </row>
    <row r="13" spans="1:12" ht="15.75" customHeight="1">
      <c r="A13" s="293" t="s">
        <v>206</v>
      </c>
      <c r="B13" s="290"/>
      <c r="C13" s="288"/>
      <c r="D13" s="288"/>
      <c r="E13" s="288"/>
      <c r="F13" s="288"/>
      <c r="G13" s="288"/>
      <c r="H13" s="288"/>
      <c r="I13" s="288"/>
    </row>
    <row r="14" spans="1:12" ht="15.75" customHeight="1">
      <c r="A14" s="293"/>
      <c r="B14" s="295" t="s">
        <v>205</v>
      </c>
      <c r="C14" s="288">
        <v>0</v>
      </c>
      <c r="D14" s="292">
        <v>0</v>
      </c>
      <c r="E14" s="288"/>
      <c r="F14" s="292">
        <v>0</v>
      </c>
      <c r="G14" s="288"/>
      <c r="H14" s="288"/>
      <c r="I14" s="292">
        <f>F14-D14</f>
        <v>0</v>
      </c>
      <c r="L14" s="297"/>
    </row>
    <row r="15" spans="1:12" ht="15.75" customHeight="1">
      <c r="A15" s="293"/>
      <c r="B15" s="295" t="s">
        <v>205</v>
      </c>
      <c r="C15" s="288">
        <v>0</v>
      </c>
      <c r="D15" s="299">
        <v>12730144.01</v>
      </c>
      <c r="E15" s="288"/>
      <c r="F15" s="287">
        <v>52083642.909999996</v>
      </c>
      <c r="G15" s="288"/>
      <c r="H15" s="288"/>
      <c r="I15" s="287">
        <f>F15-D15</f>
        <v>39353498.899999999</v>
      </c>
      <c r="K15" s="298"/>
      <c r="L15" s="297"/>
    </row>
    <row r="16" spans="1:12">
      <c r="A16" s="293" t="s">
        <v>200</v>
      </c>
      <c r="B16" s="290"/>
      <c r="C16" s="288"/>
      <c r="D16" s="288"/>
      <c r="E16" s="288"/>
      <c r="F16" s="288"/>
      <c r="G16" s="288"/>
      <c r="H16" s="288"/>
      <c r="I16" s="292"/>
    </row>
    <row r="17" spans="1:12">
      <c r="A17" s="293" t="s">
        <v>199</v>
      </c>
      <c r="B17" s="290"/>
      <c r="C17" s="288"/>
      <c r="D17" s="288"/>
      <c r="E17" s="288"/>
      <c r="F17" s="288"/>
      <c r="G17" s="288"/>
      <c r="H17" s="288"/>
      <c r="I17" s="288"/>
    </row>
    <row r="18" spans="1:12">
      <c r="A18" s="293" t="s">
        <v>204</v>
      </c>
      <c r="B18" s="290"/>
      <c r="C18" s="288"/>
      <c r="D18" s="288"/>
      <c r="E18" s="288"/>
      <c r="F18" s="288"/>
      <c r="G18" s="288"/>
      <c r="H18" s="288"/>
      <c r="I18" s="288"/>
    </row>
    <row r="19" spans="1:12">
      <c r="A19" s="293" t="s">
        <v>203</v>
      </c>
      <c r="B19" s="290"/>
      <c r="C19" s="288"/>
      <c r="D19" s="288"/>
      <c r="E19" s="288"/>
      <c r="F19" s="288"/>
      <c r="G19" s="288"/>
      <c r="H19" s="288"/>
      <c r="I19" s="288"/>
    </row>
    <row r="20" spans="1:12">
      <c r="A20" s="293" t="s">
        <v>202</v>
      </c>
      <c r="B20" s="290"/>
      <c r="C20" s="288"/>
      <c r="D20" s="288"/>
      <c r="E20" s="288"/>
      <c r="F20" s="288"/>
      <c r="G20" s="288"/>
      <c r="H20" s="288"/>
      <c r="I20" s="288"/>
    </row>
    <row r="21" spans="1:12">
      <c r="A21" s="293" t="s">
        <v>201</v>
      </c>
      <c r="B21" s="290"/>
      <c r="C21" s="288"/>
      <c r="D21" s="288"/>
      <c r="E21" s="288"/>
      <c r="F21" s="288"/>
      <c r="G21" s="288"/>
      <c r="H21" s="288"/>
      <c r="I21" s="288"/>
    </row>
    <row r="22" spans="1:12">
      <c r="A22" s="293" t="s">
        <v>200</v>
      </c>
      <c r="B22" s="290"/>
      <c r="C22" s="288"/>
      <c r="D22" s="288"/>
      <c r="E22" s="288"/>
      <c r="F22" s="288"/>
      <c r="G22" s="288"/>
      <c r="H22" s="288"/>
      <c r="I22" s="288"/>
    </row>
    <row r="23" spans="1:12">
      <c r="A23" s="293" t="s">
        <v>199</v>
      </c>
      <c r="B23" s="290"/>
      <c r="C23" s="288"/>
      <c r="D23" s="288"/>
      <c r="E23" s="288"/>
      <c r="F23" s="288"/>
      <c r="G23" s="288"/>
      <c r="H23" s="288"/>
      <c r="I23" s="288"/>
    </row>
    <row r="24" spans="1:12">
      <c r="A24" s="291" t="s">
        <v>209</v>
      </c>
      <c r="B24" s="290"/>
      <c r="C24" s="288">
        <f>SUM(C14:C23)</f>
        <v>0</v>
      </c>
      <c r="D24" s="289">
        <f>SUM(D14:D23)</f>
        <v>12730144.01</v>
      </c>
      <c r="E24" s="288"/>
      <c r="F24" s="287">
        <f>SUM(F14:F23)</f>
        <v>52083642.909999996</v>
      </c>
      <c r="G24" s="288"/>
      <c r="H24" s="296"/>
      <c r="I24" s="287">
        <f>SUM(I14:I23)</f>
        <v>39353498.899999999</v>
      </c>
    </row>
    <row r="25" spans="1:12">
      <c r="A25" s="291" t="s">
        <v>208</v>
      </c>
      <c r="B25" s="290"/>
      <c r="C25" s="288"/>
      <c r="D25" s="288"/>
      <c r="E25" s="288"/>
      <c r="F25" s="288"/>
      <c r="G25" s="288"/>
      <c r="H25" s="288"/>
      <c r="I25" s="288"/>
    </row>
    <row r="26" spans="1:12">
      <c r="A26" s="293" t="s">
        <v>207</v>
      </c>
      <c r="B26" s="290"/>
      <c r="C26" s="288"/>
      <c r="D26" s="288"/>
      <c r="E26" s="288"/>
      <c r="F26" s="288"/>
      <c r="G26" s="288"/>
      <c r="H26" s="288"/>
      <c r="I26" s="288"/>
    </row>
    <row r="27" spans="1:12">
      <c r="A27" s="293" t="s">
        <v>206</v>
      </c>
      <c r="B27" s="290"/>
      <c r="C27" s="288"/>
      <c r="D27" s="288"/>
      <c r="E27" s="288"/>
      <c r="F27" s="288"/>
      <c r="G27" s="288"/>
      <c r="H27" s="288"/>
      <c r="I27" s="288"/>
    </row>
    <row r="28" spans="1:12">
      <c r="A28" s="293"/>
      <c r="B28" s="295" t="s">
        <v>205</v>
      </c>
      <c r="C28" s="287">
        <v>459000000</v>
      </c>
      <c r="D28" s="288"/>
      <c r="E28" s="288"/>
      <c r="F28" s="292">
        <v>0</v>
      </c>
      <c r="G28" s="288"/>
      <c r="H28" s="288"/>
      <c r="I28" s="287">
        <v>459000000</v>
      </c>
      <c r="K28" s="294"/>
      <c r="L28" s="294"/>
    </row>
    <row r="29" spans="1:12">
      <c r="A29" s="293"/>
      <c r="B29" s="295" t="s">
        <v>205</v>
      </c>
      <c r="C29" s="287">
        <v>505081937.33999991</v>
      </c>
      <c r="D29" s="288"/>
      <c r="E29" s="288"/>
      <c r="F29" s="287">
        <v>-52083642.909999996</v>
      </c>
      <c r="G29" s="288"/>
      <c r="H29" s="288"/>
      <c r="I29" s="287">
        <f>F29+C29</f>
        <v>452998294.42999995</v>
      </c>
      <c r="K29" s="294"/>
      <c r="L29" s="294"/>
    </row>
    <row r="30" spans="1:12">
      <c r="A30" s="293" t="s">
        <v>200</v>
      </c>
      <c r="B30" s="290"/>
      <c r="C30" s="288"/>
      <c r="D30" s="288"/>
      <c r="E30" s="288"/>
      <c r="F30" s="288"/>
      <c r="G30" s="288"/>
      <c r="H30" s="288"/>
      <c r="I30" s="288"/>
    </row>
    <row r="31" spans="1:12">
      <c r="A31" s="293" t="s">
        <v>199</v>
      </c>
      <c r="B31" s="290"/>
      <c r="C31" s="288"/>
      <c r="D31" s="288"/>
      <c r="E31" s="288"/>
      <c r="F31" s="288"/>
      <c r="G31" s="288"/>
      <c r="H31" s="288"/>
      <c r="I31" s="288"/>
    </row>
    <row r="32" spans="1:12">
      <c r="A32" s="293" t="s">
        <v>204</v>
      </c>
      <c r="B32" s="290"/>
      <c r="C32" s="288"/>
      <c r="D32" s="288"/>
      <c r="E32" s="288"/>
      <c r="F32" s="288"/>
      <c r="G32" s="288"/>
      <c r="H32" s="288"/>
      <c r="I32" s="288"/>
    </row>
    <row r="33" spans="1:12">
      <c r="A33" s="293" t="s">
        <v>203</v>
      </c>
      <c r="B33" s="290"/>
      <c r="C33" s="288"/>
      <c r="D33" s="288"/>
      <c r="E33" s="288"/>
      <c r="F33" s="288"/>
      <c r="G33" s="288"/>
      <c r="H33" s="288"/>
      <c r="I33" s="288"/>
    </row>
    <row r="34" spans="1:12">
      <c r="A34" s="293" t="s">
        <v>202</v>
      </c>
      <c r="B34" s="290"/>
      <c r="C34" s="288"/>
      <c r="D34" s="288"/>
      <c r="E34" s="288"/>
      <c r="F34" s="288"/>
      <c r="G34" s="288"/>
      <c r="H34" s="288"/>
      <c r="I34" s="288"/>
    </row>
    <row r="35" spans="1:12">
      <c r="A35" s="293" t="s">
        <v>201</v>
      </c>
      <c r="B35" s="290"/>
      <c r="C35" s="288"/>
      <c r="D35" s="288"/>
      <c r="E35" s="288"/>
      <c r="F35" s="288"/>
      <c r="G35" s="288"/>
      <c r="H35" s="288"/>
      <c r="I35" s="288"/>
    </row>
    <row r="36" spans="1:12">
      <c r="A36" s="293" t="s">
        <v>200</v>
      </c>
      <c r="B36" s="290"/>
      <c r="C36" s="288"/>
      <c r="D36" s="288"/>
      <c r="E36" s="288"/>
      <c r="F36" s="288"/>
      <c r="G36" s="288"/>
      <c r="H36" s="288"/>
      <c r="I36" s="288"/>
    </row>
    <row r="37" spans="1:12">
      <c r="A37" s="293" t="s">
        <v>199</v>
      </c>
      <c r="B37" s="290"/>
      <c r="C37" s="288"/>
      <c r="D37" s="288"/>
      <c r="E37" s="288"/>
      <c r="F37" s="288"/>
      <c r="G37" s="288"/>
      <c r="H37" s="288"/>
      <c r="I37" s="288"/>
    </row>
    <row r="38" spans="1:12">
      <c r="A38" s="291" t="s">
        <v>198</v>
      </c>
      <c r="B38" s="290"/>
      <c r="C38" s="289">
        <f>SUM(C28:C37)</f>
        <v>964081937.33999991</v>
      </c>
      <c r="D38" s="288">
        <v>0</v>
      </c>
      <c r="E38" s="288"/>
      <c r="F38" s="287">
        <f>SUM(F28:F37)</f>
        <v>-52083642.909999996</v>
      </c>
      <c r="G38" s="288"/>
      <c r="H38" s="292"/>
      <c r="I38" s="287">
        <f>SUM(I28:I37)</f>
        <v>911998294.42999995</v>
      </c>
    </row>
    <row r="39" spans="1:12" ht="24" customHeight="1">
      <c r="A39" s="291" t="s">
        <v>197</v>
      </c>
      <c r="B39" s="290"/>
      <c r="C39" s="289">
        <f>+C24+C38</f>
        <v>964081937.33999991</v>
      </c>
      <c r="D39" s="289">
        <f>+D24+D38</f>
        <v>12730144.01</v>
      </c>
      <c r="E39" s="288"/>
      <c r="F39" s="287">
        <f>+F24+F38</f>
        <v>0</v>
      </c>
      <c r="G39" s="288"/>
      <c r="H39" s="288"/>
      <c r="I39" s="287">
        <f>+I24+I38</f>
        <v>951351793.32999992</v>
      </c>
      <c r="K39" s="286"/>
      <c r="L39" s="286"/>
    </row>
    <row r="40" spans="1:12">
      <c r="A40" s="285"/>
      <c r="B40" s="285"/>
      <c r="C40" s="284"/>
      <c r="D40" s="284"/>
      <c r="E40" s="284"/>
      <c r="F40" s="284"/>
      <c r="G40" s="284"/>
      <c r="H40" s="284"/>
      <c r="I40" s="284"/>
      <c r="L40" s="283"/>
    </row>
    <row r="42" spans="1:12" s="281" customFormat="1" ht="12.75">
      <c r="C42" s="282"/>
    </row>
    <row r="43" spans="1:12" s="281" customFormat="1" ht="12.75">
      <c r="A43" s="282"/>
      <c r="B43" s="282"/>
      <c r="C43" s="282"/>
      <c r="D43" s="282"/>
      <c r="E43" s="282"/>
      <c r="F43" s="282"/>
      <c r="G43" s="282"/>
      <c r="H43" s="282"/>
      <c r="I43" s="282"/>
    </row>
    <row r="44" spans="1:12" s="281" customFormat="1" ht="12.75">
      <c r="C44" s="282"/>
    </row>
    <row r="45" spans="1:12" s="281" customFormat="1" ht="12.75">
      <c r="C45" s="282"/>
    </row>
    <row r="46" spans="1:12" s="281" customFormat="1" ht="12.75">
      <c r="C46" s="282"/>
      <c r="D46" s="282"/>
      <c r="E46" s="282"/>
      <c r="F46" s="282"/>
      <c r="G46" s="282"/>
      <c r="H46" s="282"/>
      <c r="I46" s="282"/>
    </row>
    <row r="47" spans="1:12" s="281" customFormat="1" ht="12.75">
      <c r="C47" s="282"/>
    </row>
    <row r="48" spans="1:12">
      <c r="A48" s="280"/>
    </row>
  </sheetData>
  <mergeCells count="14">
    <mergeCell ref="A9:I9"/>
    <mergeCell ref="H1:I1"/>
    <mergeCell ref="A2:I2"/>
    <mergeCell ref="A3:I3"/>
    <mergeCell ref="A4:I4"/>
    <mergeCell ref="A5:I5"/>
    <mergeCell ref="A6:A8"/>
    <mergeCell ref="B6:B8"/>
    <mergeCell ref="C6:C8"/>
    <mergeCell ref="D6:H6"/>
    <mergeCell ref="I6:I8"/>
    <mergeCell ref="D7:F7"/>
    <mergeCell ref="G7:G8"/>
    <mergeCell ref="H7:H8"/>
  </mergeCells>
  <pageMargins left="0.27559055118110237" right="0.15748031496062992" top="0.51181102362204722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E.S.FINANCIERA</vt:lpstr>
      <vt:lpstr>E.ACTIVIDADES</vt:lpstr>
      <vt:lpstr>EDO. VARIACIONES</vt:lpstr>
      <vt:lpstr>E.CAMBIOS S.FINANCIERA</vt:lpstr>
      <vt:lpstr>FLUJO EFECTIVO</vt:lpstr>
      <vt:lpstr>Pasivos Cont.</vt:lpstr>
      <vt:lpstr>ANALITICO ACTIVO</vt:lpstr>
      <vt:lpstr>IC-7</vt:lpstr>
      <vt:lpstr>E.S.FINANCIERA!Área_de_impresión</vt:lpstr>
      <vt:lpstr>'EDO. VARIACIONES'!Área_de_impresión</vt:lpstr>
      <vt:lpstr>E.ACTIVIDADES!Títulos_a_imprimir</vt:lpstr>
      <vt:lpstr>'FLUJO EFECTIVO'!Títulos_a_imprimir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Hebert</dc:creator>
  <cp:keywords/>
  <dc:description/>
  <cp:lastModifiedBy>hp</cp:lastModifiedBy>
  <cp:revision/>
  <cp:lastPrinted>2026-05-04T15:58:59Z</cp:lastPrinted>
  <dcterms:created xsi:type="dcterms:W3CDTF">2015-08-17T04:20:06Z</dcterms:created>
  <dcterms:modified xsi:type="dcterms:W3CDTF">2026-05-11T17:36:07Z</dcterms:modified>
  <cp:category/>
  <cp:contentStatus/>
</cp:coreProperties>
</file>