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hp\Desktop\3T 2025\LGCG\"/>
    </mc:Choice>
  </mc:AlternateContent>
  <xr:revisionPtr revIDLastSave="0" documentId="8_{8B83D2F1-C353-4114-B94D-0EE74D7E4990}" xr6:coauthVersionLast="47" xr6:coauthVersionMax="47" xr10:uidLastSave="{00000000-0000-0000-0000-000000000000}"/>
  <bookViews>
    <workbookView xWindow="-120" yWindow="-120" windowWidth="29040" windowHeight="15720" firstSheet="1" activeTab="7" xr2:uid="{00000000-000D-0000-FFFF-FFFF00000000}"/>
  </bookViews>
  <sheets>
    <sheet name="E.S.FINANCIERA" sheetId="1" r:id="rId1"/>
    <sheet name="E.ACTIVIDADES" sheetId="2" r:id="rId2"/>
    <sheet name="EDO. VARIACIONES" sheetId="3" r:id="rId3"/>
    <sheet name="E.CAMBIOS S.FINANCIERA" sheetId="4" r:id="rId4"/>
    <sheet name="FLUJO EFECTIVO" sheetId="5" r:id="rId5"/>
    <sheet name="Pasivos Cont." sheetId="6" r:id="rId6"/>
    <sheet name="ANALITICO ACTIVO" sheetId="7" r:id="rId7"/>
    <sheet name="IC-7" sheetId="8" r:id="rId8"/>
  </sheets>
  <definedNames>
    <definedName name="_xlnm.Print_Area" localSheetId="3">'E.CAMBIOS S.FINANCIERA'!$A$1:$K$77</definedName>
    <definedName name="_xlnm.Print_Area" localSheetId="0">'E.S.FINANCIERA'!$A$1:$L$78</definedName>
    <definedName name="_xlnm.Print_Area" localSheetId="2">'EDO. VARIACIONES'!$B$1:$J$60</definedName>
    <definedName name="_xlnm.Print_Titles" localSheetId="1">E.ACTIVIDADES!$1:$8</definedName>
    <definedName name="_xlnm.Print_Titles" localSheetId="4">'FLUJO EFECTIVO'!$1:$8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8" l="1"/>
  <c r="F15" i="8"/>
  <c r="I15" i="8"/>
  <c r="I16" i="8"/>
  <c r="I17" i="8"/>
  <c r="C26" i="8"/>
  <c r="C43" i="8" s="1"/>
  <c r="D26" i="8"/>
  <c r="D43" i="8" s="1"/>
  <c r="F26" i="8"/>
  <c r="F43" i="8" s="1"/>
  <c r="I26" i="8"/>
  <c r="I43" i="8" s="1"/>
  <c r="I30" i="8"/>
  <c r="F31" i="8"/>
  <c r="I31" i="8"/>
  <c r="I33" i="8"/>
  <c r="C42" i="8"/>
  <c r="F42" i="8"/>
  <c r="I42" i="8"/>
  <c r="E11" i="7" l="1"/>
  <c r="E33" i="7" s="1"/>
  <c r="F11" i="7"/>
  <c r="F33" i="7" s="1"/>
  <c r="G11" i="7"/>
  <c r="G33" i="7" s="1"/>
  <c r="H11" i="7"/>
  <c r="H13" i="7"/>
  <c r="I13" i="7" s="1"/>
  <c r="I11" i="7" s="1"/>
  <c r="H14" i="7"/>
  <c r="I14" i="7"/>
  <c r="H15" i="7"/>
  <c r="I15" i="7"/>
  <c r="H16" i="7"/>
  <c r="I16" i="7"/>
  <c r="H17" i="7"/>
  <c r="I17" i="7"/>
  <c r="H18" i="7"/>
  <c r="I18" i="7"/>
  <c r="H19" i="7"/>
  <c r="I19" i="7"/>
  <c r="E21" i="7"/>
  <c r="F21" i="7"/>
  <c r="G21" i="7"/>
  <c r="H23" i="7"/>
  <c r="H21" i="7" s="1"/>
  <c r="I23" i="7"/>
  <c r="I21" i="7" s="1"/>
  <c r="H24" i="7"/>
  <c r="I24" i="7"/>
  <c r="H25" i="7"/>
  <c r="I25" i="7"/>
  <c r="H26" i="7"/>
  <c r="I26" i="7"/>
  <c r="H27" i="7"/>
  <c r="I27" i="7"/>
  <c r="H28" i="7"/>
  <c r="I28" i="7"/>
  <c r="H29" i="7"/>
  <c r="I29" i="7" s="1"/>
  <c r="H30" i="7"/>
  <c r="I30" i="7"/>
  <c r="H31" i="7"/>
  <c r="I31" i="7" s="1"/>
  <c r="H33" i="7" l="1"/>
  <c r="I33" i="7"/>
  <c r="G11" i="5"/>
  <c r="H11" i="5"/>
  <c r="G23" i="5"/>
  <c r="H23" i="5"/>
  <c r="G40" i="5"/>
  <c r="H40" i="5"/>
  <c r="G43" i="5"/>
  <c r="H43" i="5"/>
  <c r="G48" i="5"/>
  <c r="H48" i="5"/>
  <c r="H52" i="5" s="1"/>
  <c r="G52" i="5"/>
  <c r="G56" i="5"/>
  <c r="G55" i="5" s="1"/>
  <c r="H56" i="5"/>
  <c r="H55" i="5" s="1"/>
  <c r="G63" i="5"/>
  <c r="G62" i="5" s="1"/>
  <c r="H63" i="5"/>
  <c r="H62" i="5" s="1"/>
  <c r="H69" i="5" l="1"/>
  <c r="G69" i="5"/>
  <c r="H71" i="5"/>
  <c r="H75" i="5" s="1"/>
  <c r="G71" i="5"/>
  <c r="G75" i="5" s="1"/>
  <c r="D11" i="4"/>
  <c r="D9" i="4" s="1"/>
  <c r="E11" i="4"/>
  <c r="E9" i="4" s="1"/>
  <c r="I11" i="4"/>
  <c r="I9" i="4" s="1"/>
  <c r="J11" i="4"/>
  <c r="J9" i="4" s="1"/>
  <c r="D22" i="4"/>
  <c r="E22" i="4"/>
  <c r="I23" i="4"/>
  <c r="J23" i="4"/>
  <c r="M23" i="4"/>
  <c r="J33" i="4"/>
  <c r="I35" i="4"/>
  <c r="I33" i="4" s="1"/>
  <c r="J35" i="4"/>
  <c r="I41" i="4"/>
  <c r="J41" i="4"/>
  <c r="I50" i="4"/>
  <c r="J50" i="4"/>
  <c r="E14" i="3" l="1"/>
  <c r="I14" i="3"/>
  <c r="I15" i="3"/>
  <c r="I16" i="3"/>
  <c r="I17" i="3"/>
  <c r="F19" i="3"/>
  <c r="F30" i="3" s="1"/>
  <c r="F48" i="3" s="1"/>
  <c r="G19" i="3"/>
  <c r="G30" i="3" s="1"/>
  <c r="G48" i="3" s="1"/>
  <c r="I19" i="3"/>
  <c r="I20" i="3"/>
  <c r="I21" i="3"/>
  <c r="I22" i="3"/>
  <c r="I23" i="3"/>
  <c r="I24" i="3"/>
  <c r="H26" i="3"/>
  <c r="H30" i="3" s="1"/>
  <c r="H48" i="3" s="1"/>
  <c r="I26" i="3"/>
  <c r="E30" i="3"/>
  <c r="I30" i="3" s="1"/>
  <c r="E32" i="3"/>
  <c r="G32" i="3"/>
  <c r="I32" i="3"/>
  <c r="I33" i="3"/>
  <c r="I34" i="3"/>
  <c r="I35" i="3"/>
  <c r="F37" i="3"/>
  <c r="G37" i="3"/>
  <c r="I37" i="3"/>
  <c r="I38" i="3"/>
  <c r="I39" i="3"/>
  <c r="I40" i="3"/>
  <c r="I41" i="3"/>
  <c r="I42" i="3"/>
  <c r="H44" i="3"/>
  <c r="E48" i="3" l="1"/>
  <c r="I48" i="3" s="1"/>
  <c r="E10" i="2"/>
  <c r="E31" i="2" s="1"/>
  <c r="E74" i="2" s="1"/>
  <c r="F10" i="2"/>
  <c r="F31" i="2" s="1"/>
  <c r="F74" i="2" s="1"/>
  <c r="E19" i="2"/>
  <c r="F19" i="2"/>
  <c r="E24" i="2"/>
  <c r="F24" i="2"/>
  <c r="E35" i="2"/>
  <c r="F35" i="2"/>
  <c r="E40" i="2"/>
  <c r="F40" i="2"/>
  <c r="F72" i="2" s="1"/>
  <c r="E51" i="2"/>
  <c r="F51" i="2"/>
  <c r="E56" i="2"/>
  <c r="F56" i="2"/>
  <c r="E64" i="2"/>
  <c r="F64" i="2"/>
  <c r="E69" i="2"/>
  <c r="F69" i="2"/>
  <c r="E72" i="2"/>
  <c r="K35" i="1" l="1"/>
  <c r="J35" i="1"/>
  <c r="K23" i="1"/>
  <c r="K41" i="1"/>
  <c r="J41" i="1"/>
  <c r="K37" i="1" l="1"/>
  <c r="K55" i="1"/>
  <c r="J55" i="1"/>
  <c r="J47" i="1"/>
  <c r="K47" i="1"/>
  <c r="K60" i="1" s="1"/>
  <c r="F41" i="1"/>
  <c r="E41" i="1"/>
  <c r="J23" i="1"/>
  <c r="J37" i="1" s="1"/>
  <c r="F22" i="1"/>
  <c r="E22" i="1"/>
  <c r="J60" i="1" l="1"/>
  <c r="E43" i="1"/>
  <c r="F43" i="1"/>
  <c r="K62" i="1" l="1"/>
  <c r="J62" i="1"/>
</calcChain>
</file>

<file path=xl/sharedStrings.xml><?xml version="1.0" encoding="utf-8"?>
<sst xmlns="http://schemas.openxmlformats.org/spreadsheetml/2006/main" count="420" uniqueCount="254">
  <si>
    <t>Estado de Situación Financiera</t>
  </si>
  <si>
    <t>Formato IC-1</t>
  </si>
  <si>
    <t>(Pesos)</t>
  </si>
  <si>
    <t>Ente Público:</t>
  </si>
  <si>
    <t>PODER EJECUTIVO DEL ESTADO DE GUERRERO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</si>
  <si>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</si>
  <si>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</si>
  <si>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</si>
  <si>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</si>
  <si>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</si>
  <si>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</si>
  <si>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</si>
  <si>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</si>
  <si>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</si>
  <si>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</si>
  <si>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</si>
  <si>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</si>
  <si>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</si>
  <si>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</si>
  <si>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</si>
  <si>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</si>
  <si>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</si>
  <si>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</si>
  <si>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</si>
  <si>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</si>
  <si>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</si>
  <si>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</si>
  <si>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</si>
  <si>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</si>
  <si>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</si>
  <si>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</si>
  <si>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</si>
  <si>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</si>
  <si>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</si>
  <si>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Deuda Pública a Largo Plazo</t>
  </si>
  <si>
    <t>Bienes Inmuebles, Infraestructura y Construcciones en Proceso</t>
  </si>
  <si>
    <t>Pasivos Diferidos a Largo Plazo</t>
  </si>
  <si>
    <t>Fondos y Bienes de Terceros en Garantía y/o en Administración a Largo Plazo</t>
  </si>
  <si>
    <t>Bienes Muebles</t>
  </si>
  <si>
    <t>Activos Intangibles</t>
  </si>
  <si>
    <t>Provisiones a Largo Plazo</t>
  </si>
  <si>
    <t>Depreciación, Deterioro y Amortización Acumulada de Bienes</t>
  </si>
  <si>
    <t>Total de Pasivos No Circulantes</t>
  </si>
  <si>
    <t>Activos Diferidos</t>
  </si>
  <si>
    <t>Estimación por Pérdida o Deterioro de Activos no Circulantes</t>
  </si>
  <si>
    <t>Total del Pasivo</t>
  </si>
  <si>
    <t>Otros Activos no Circulantes</t>
  </si>
  <si>
    <t>HACIENDA PÚBLICA/ PATRIMONIO</t>
  </si>
  <si>
    <t>Total de  Activos  No Circulantes</t>
  </si>
  <si>
    <t>Hacienda Pública/Patrimonio Contribuido</t>
  </si>
  <si>
    <t>Total del Activo</t>
  </si>
  <si>
    <t>Aportaciones</t>
  </si>
  <si>
    <t>Donaciones de Capital</t>
  </si>
  <si>
    <t>Actualización de la Hacienda Pública / Patrimonio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</si>
  <si>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</si>
  <si>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</si>
  <si>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</si>
  <si>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</si>
  <si>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</si>
  <si>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</si>
  <si>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</si>
  <si>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</si>
  <si>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</si>
  <si>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Pasivo y Hacienda Pública / Patrimonio</t>
  </si>
  <si>
    <t>Bajo protesta de decir verdad declaramos que los Estados Financieros y sus Notas son razonablemente correctos y responsabilidad del emisor</t>
  </si>
  <si>
    <t>Al 30 de septiembre de 2025</t>
  </si>
  <si>
    <t>Resultado del Ejercicio (Ahorro / Desahorro)</t>
  </si>
  <si>
    <t>Resultados del Ejercicio  (Ahorro/Desahorro)</t>
  </si>
  <si>
    <t>Total de Gastos y Otras Pérdidas</t>
  </si>
  <si>
    <t xml:space="preserve">Inversión Pública no Capitalizable </t>
  </si>
  <si>
    <t>Inversión Pública</t>
  </si>
  <si>
    <t xml:space="preserve">Otros Gastos </t>
  </si>
  <si>
    <t>Disminución de Inventarios</t>
  </si>
  <si>
    <t>Provisiones</t>
  </si>
  <si>
    <t>Estimaciones, Depreciaciones, Deterioros, Obsolescencia y Amortizaciones</t>
  </si>
  <si>
    <t>Otros Gastos y Pérdidas Extraordinarias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</si>
  <si>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</si>
  <si>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</si>
  <si>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</si>
  <si>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</si>
  <si>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</si>
  <si>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Intereses, Comisiones y Otros Gastos de la Deuda Pública</t>
  </si>
  <si>
    <t>Convenios</t>
  </si>
  <si>
    <t>Participaciones</t>
  </si>
  <si>
    <t>Participaciones y Aportaciones</t>
  </si>
  <si>
    <t>Transferencias al Exterior</t>
  </si>
  <si>
    <t>Donativos</t>
  </si>
  <si>
    <t>Transferencias a la Seguridad Social</t>
  </si>
  <si>
    <t>Transferencias a Fideicomisos, Mandatos y Contratos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</si>
  <si>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</si>
  <si>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</si>
  <si>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</si>
  <si>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</si>
  <si>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</si>
  <si>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</si>
  <si>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Servicios Generales</t>
  </si>
  <si>
    <t>Materiales y Suministros</t>
  </si>
  <si>
    <t xml:space="preserve">Servicios Personales  </t>
  </si>
  <si>
    <t>Gastos de  Funcionamiento</t>
  </si>
  <si>
    <t>GASTOS Y OTRAS PÉRDIDAS</t>
  </si>
  <si>
    <t>Total de Ingresos y Otros Beneficios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</si>
  <si>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</si>
  <si>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</si>
  <si>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</si>
  <si>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</si>
  <si>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 xml:space="preserve">Ingresos Financieros  </t>
  </si>
  <si>
    <t>Otros Ingresos y Beneficios</t>
  </si>
  <si>
    <t>Transferencias, Asignaciones, Subsidios y Subvenciones, y Pensiones y Jubilaciones</t>
  </si>
  <si>
    <t>Participaciones, Aportaciones, Convenios, Incentivos Derivados de la Colaboración Fiscal, Fondos Distintos de Aportaciones</t>
  </si>
  <si>
    <t>Participaciones, Aportaciones, Convenios, Incentivos Derivados de la Colaboración Fiscal, Fondos Distintos de Aportaciones, Transferencias, Asignaciones, Subsidios y Subvenciones, y Pensiones y Jubilaciones</t>
  </si>
  <si>
    <t>Ingresos por Venta de Bienes y Prestación de Servicios</t>
  </si>
  <si>
    <t>Aprovechamientos</t>
  </si>
  <si>
    <t>Productos</t>
  </si>
  <si>
    <t>Derechos</t>
  </si>
  <si>
    <t>Contribuciones de Mejoras</t>
  </si>
  <si>
    <t xml:space="preserve">Cuotas y Aportaciones de Seguridad Social </t>
  </si>
  <si>
    <t>Impuestos</t>
  </si>
  <si>
    <t>Ingresos de la Gestión</t>
  </si>
  <si>
    <t>INGRESOS Y OTROS BENEFICIOS</t>
  </si>
  <si>
    <t>Concepto</t>
  </si>
  <si>
    <t>Del 1 de enero al 30 de septiembre de 2025</t>
  </si>
  <si>
    <t>Estado de Actividades</t>
  </si>
  <si>
    <t>SECRETARIO DE FINANZAS Y ADMINISTRACIÓN</t>
  </si>
  <si>
    <t>SUBSECRETARIO DE EGRESOS</t>
  </si>
  <si>
    <t>C.P.C. RAYMUNDO SEGURA ESTRADA</t>
  </si>
  <si>
    <t>LIC. PEDRO TORRES GONZÁLEZ</t>
  </si>
  <si>
    <t>Bajo protesta de decir verdad declaramos que los Estados Financieros y sus Notas son razonablemente correctos y  son responsabilidad del emisor</t>
  </si>
  <si>
    <t>Hacienda Pública/Patrimonio Neto Final de 2025</t>
  </si>
  <si>
    <t>Cambios en el Exceso o Insuficiencia en la Actualización de la Hacienda Pública/Patrimonio Neto de 2025</t>
  </si>
  <si>
    <t xml:space="preserve">Revalúos  </t>
  </si>
  <si>
    <t>Resultados del Ejercicio (Ahorro/Desahorro)</t>
  </si>
  <si>
    <t>Variaciones de la Hacienda Pública/Patrimonio Generado Neto del Ejercicio de 2025</t>
  </si>
  <si>
    <t xml:space="preserve"> </t>
  </si>
  <si>
    <t>Actualización de la Hacienda Pública/Patrimonio</t>
  </si>
  <si>
    <t>Cambios en la Hacienda Pública/Patrimonio Contribuido Neto del Ejercicio de 2024</t>
  </si>
  <si>
    <t>Hacienda Pública/Patrimonio Neto Final de 2024</t>
  </si>
  <si>
    <t>Exceso o Insuficiencia en la Actualización de la Hacienda Pública/Patrimonio Neto de 2024</t>
  </si>
  <si>
    <t>Rectificaciones de Resultados de Ejercicios  Anteriores</t>
  </si>
  <si>
    <t>+</t>
  </si>
  <si>
    <t>Hacienda Pública/Patrimonio Generado Neto de  2024</t>
  </si>
  <si>
    <t xml:space="preserve">Aportaciones </t>
  </si>
  <si>
    <t>Hacienda Pública/Patrimonio Contribuido Neto de 2024</t>
  </si>
  <si>
    <t>TOTAL</t>
  </si>
  <si>
    <t>Exceso o Insuficiencia en la Actualización de la Hacienda Pública Patrimonio</t>
  </si>
  <si>
    <t>Hacienda Pública/Patrimonio Generado del Ejercicio</t>
  </si>
  <si>
    <t>Hacienda Pública/Patrimonio Generado de Ejercicios Anteriores</t>
  </si>
  <si>
    <t>(pesos)</t>
  </si>
  <si>
    <t>Estado de Variación en la Hacienda Pública</t>
  </si>
  <si>
    <t>Formato IC-3</t>
  </si>
  <si>
    <t>Bajo protesta de decir verdad declaramos que los Estados Financieros y sus Notas son razonablemente correctos y son responsabilidad del emisor</t>
  </si>
  <si>
    <t>Exceso o Insuficiencia en la Actualización de la Hacienda Pública/Patrimonio</t>
  </si>
  <si>
    <t>Resultados del Ejercicio (Ahorro / Desahorro)</t>
  </si>
  <si>
    <t>Aplicación</t>
  </si>
  <si>
    <t>Origen</t>
  </si>
  <si>
    <t>Del 1° de enero al 30 de septiembre de 2025</t>
  </si>
  <si>
    <t>Formato IC-4</t>
  </si>
  <si>
    <t>Estado de Cambios en la Situación Financiera</t>
  </si>
  <si>
    <t>Efectivo y Equivalentes al Efectivo al final del Ejercicio</t>
  </si>
  <si>
    <t>Efectivo y Equivalentes al Efectivo al inicio del Ejercicio</t>
  </si>
  <si>
    <t xml:space="preserve">Incremento/Disminución Neta en el Efectivo y Equivalentes al Efectivo </t>
  </si>
  <si>
    <t>Flujos netos de Efectivo por Actividades de Financiamiento</t>
  </si>
  <si>
    <t>Otras Aplicaciones de Financiamiento</t>
  </si>
  <si>
    <t xml:space="preserve">   Externo</t>
  </si>
  <si>
    <t xml:space="preserve">   Interno</t>
  </si>
  <si>
    <t>Servicios de la Deuda</t>
  </si>
  <si>
    <t>Otros Orígenes de Financiamiento</t>
  </si>
  <si>
    <t>Endeudamiento Neto</t>
  </si>
  <si>
    <t>Flujo de Efectivo de las Actividades de Financiamiento</t>
  </si>
  <si>
    <t>Flujos Netos de Efectivo por Actividades de Inversión</t>
  </si>
  <si>
    <t>Otras Aplicaciones de Inversión</t>
  </si>
  <si>
    <t>Otros Orígenes de Inversión</t>
  </si>
  <si>
    <t xml:space="preserve">Flujos de Efectivo de las Actividades de Inversión </t>
  </si>
  <si>
    <t>Flujos Netos de Efectivo por Actividades de Operación</t>
  </si>
  <si>
    <t>Otras Aplicaciones de Operación</t>
  </si>
  <si>
    <t xml:space="preserve">Participaciones </t>
  </si>
  <si>
    <t xml:space="preserve">Subsidios y Subvenciones </t>
  </si>
  <si>
    <t>Transferencias al resto del Sector Público</t>
  </si>
  <si>
    <t>Servicios Personales</t>
  </si>
  <si>
    <t>Otros Orígenes de Operación</t>
  </si>
  <si>
    <t>Participaciones, Aportaciones, Convenios, Incentivos Derivados de la Colaboracion Fiscal y Fondos Distintos de Aportaciones</t>
  </si>
  <si>
    <t>Contribuciones de mejoras</t>
  </si>
  <si>
    <t>Cuotas y Aportaciones de Seguridad Social</t>
  </si>
  <si>
    <t>Flujos de Efectivo de las Actividades de Operación</t>
  </si>
  <si>
    <t xml:space="preserve">DICIEMBRE </t>
  </si>
  <si>
    <t>SEPTIEMBRE</t>
  </si>
  <si>
    <t>Estado de Flujos de Efectivo</t>
  </si>
  <si>
    <t>TITULAR DE LA UNIDAD DE ASUNTOS JURIDICOS DE LA SECRETARIA DE FINANZAS Y ADMINISTRACION</t>
  </si>
  <si>
    <t>LIC. JORGE LUIS PINEDA ORTIZ</t>
  </si>
  <si>
    <t>DE JUSTICIA ADMINISTRATIVA</t>
  </si>
  <si>
    <t>AYUNTAMIENTOS CONSTITUCIONALES</t>
  </si>
  <si>
    <t>CIVILES Y MERCANTILES</t>
  </si>
  <si>
    <t xml:space="preserve">JEFE DEL AREA DE JUICIOS EN MATERIA </t>
  </si>
  <si>
    <t xml:space="preserve">JEFE DE LAS AREAS DE JUICIOS LABORALES Y DE JUICIOS DE </t>
  </si>
  <si>
    <t xml:space="preserve">JEFE DEL AREA DE JUICIOS </t>
  </si>
  <si>
    <t>LIC. IVAN ALONZO HERNANDEZ</t>
  </si>
  <si>
    <t>LIC. FABIAN MANUEL ARROYO CUEVAS</t>
  </si>
  <si>
    <t>LIC. MARIO BIBIANO MELCHOR</t>
  </si>
  <si>
    <t>En ejecucion</t>
  </si>
  <si>
    <t>Expedientes en Materia de Justicia de Administrativa</t>
  </si>
  <si>
    <t>Expedientes en Materia Laboral de los Ayuntamientos Constitucionales</t>
  </si>
  <si>
    <t>Expedientes en Materia Laboral</t>
  </si>
  <si>
    <t>Expedientes en tramite en Materia Civil y Mercantil</t>
  </si>
  <si>
    <t>ESTATUS</t>
  </si>
  <si>
    <t xml:space="preserve">D E S C R I P C I Ó N  </t>
  </si>
  <si>
    <t>No. DE JUICIOS EN EJECUCION</t>
  </si>
  <si>
    <t>PERIODO: JULIO- SEPTIEMBRE 2025</t>
  </si>
  <si>
    <t xml:space="preserve">     INFORME SOBRE PASIVOS CONTINGENTES </t>
  </si>
  <si>
    <t xml:space="preserve">   UNIDAD DE ASUNTOS  JURÍDICOS</t>
  </si>
  <si>
    <t>SECRETARÍA DE FINANZAS Y ADMINISTRACIÓN</t>
  </si>
  <si>
    <t>Bajo protesta de decir verdad declaramos que los Estados Financieros y sus Notas, son razonablemente correctos y son responsabilidad del emisor</t>
  </si>
  <si>
    <t>TOTAL DEL  ACTIVO</t>
  </si>
  <si>
    <t xml:space="preserve">Bienes Muebles </t>
  </si>
  <si>
    <t>(4-1)</t>
  </si>
  <si>
    <t>4 =(1+2-3)</t>
  </si>
  <si>
    <t>Variación del Periodo</t>
  </si>
  <si>
    <t>Saldo Final</t>
  </si>
  <si>
    <t>Abonos del Periodo</t>
  </si>
  <si>
    <t>Cargos del Periodo</t>
  </si>
  <si>
    <t>Saldo Inicial</t>
  </si>
  <si>
    <t>Formato IC-6</t>
  </si>
  <si>
    <t>Estado Analítico del Activo</t>
  </si>
  <si>
    <t>TOTAL DEUDA Y OTROS PASIVOS</t>
  </si>
  <si>
    <t>SUBTOTAL LARGO PLAZO</t>
  </si>
  <si>
    <t>Arrendamientos financieros:</t>
  </si>
  <si>
    <t>Títulos y valores:</t>
  </si>
  <si>
    <t>Deuda bilateral:</t>
  </si>
  <si>
    <t>Internacionales:</t>
  </si>
  <si>
    <t>Organismos financieros</t>
  </si>
  <si>
    <t>DEUDA PÚBLICA EXTERIOR</t>
  </si>
  <si>
    <t xml:space="preserve">BANOBRAS </t>
  </si>
  <si>
    <t xml:space="preserve">SANTANDER </t>
  </si>
  <si>
    <t xml:space="preserve">BANAMEX </t>
  </si>
  <si>
    <t>Instituciones de crédito:</t>
  </si>
  <si>
    <t>DEUDA PÚBLICA INTERIOR</t>
  </si>
  <si>
    <t>LARGO PLAZO:</t>
  </si>
  <si>
    <t>SUBTOTAL CORTO PLAZO</t>
  </si>
  <si>
    <t>CORTO PLAZO</t>
  </si>
  <si>
    <t>DEUDA PÚBLICA</t>
  </si>
  <si>
    <t>Nota:  El detalle presentado a continuación es de manera ilustrativa y no es limitante para su adaptación por parte del ente fiscalizable, en atención a las cuentas que utilice.</t>
  </si>
  <si>
    <t xml:space="preserve">Endeudamiento Neto </t>
  </si>
  <si>
    <t>Colocación Bruta</t>
  </si>
  <si>
    <t>Amortización Bruta</t>
  </si>
  <si>
    <t>Variación del endeudamiento del periodo</t>
  </si>
  <si>
    <t xml:space="preserve">Depuración o Conciliación </t>
  </si>
  <si>
    <t>Operaciones de endeudamiento del periodo</t>
  </si>
  <si>
    <t>Saldos al cierre del periodo</t>
  </si>
  <si>
    <t>MOVIMIENTOS</t>
  </si>
  <si>
    <t>Saldos inicial</t>
  </si>
  <si>
    <t>Institución Acreedora</t>
  </si>
  <si>
    <t>Denominación de las Deudas</t>
  </si>
  <si>
    <t>Del 1° de enero al 30 de septiembre de 2025.</t>
  </si>
  <si>
    <t>Estado Analítico de la Deuda y Otros Pasivos</t>
  </si>
  <si>
    <t>Estado de Guerrero</t>
  </si>
  <si>
    <t>Formato IC-7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</si>
</sst>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0.0"/>
    <numFmt numFmtId="168" formatCode="#,##0.00000000"/>
    <numFmt numFmtId="169" formatCode="#,##0.00000"/>
    <numFmt numFmtId="170" formatCode="#,##0.000000"/>
    <numFmt numFmtId="171" formatCode="_(* #,##0_);_(* \(#,##0\);_(* \-??_);_(@_)"/>
    <numFmt numFmtId="172" formatCode="_(* #,##0.00_);_(* \(#,##0.00\);_(* \-??_);_(@_)"/>
    <numFmt numFmtId="173" formatCode="_-* #,##0.0_-;\-* #,##0.0_-;_-* \-??_-;_-@_-"/>
    <numFmt numFmtId="174" formatCode="_-* #,##0.00_-;\-* #,##0.00_-;_-* \-??_-;_-@_-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2"/>
      <name val="Arial"/>
      <family val="2"/>
    </font>
    <font>
      <b/>
      <sz val="9"/>
      <color theme="1" tint="0.34998626667073579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9"/>
      <color theme="0" tint="-0.499984740745262"/>
      <name val="Arial"/>
      <family val="2"/>
    </font>
    <font>
      <sz val="9"/>
      <color rgb="FFFF0000"/>
      <name val="Arial"/>
      <family val="2"/>
    </font>
    <font>
      <b/>
      <sz val="11"/>
      <name val="Arial"/>
      <family val="2"/>
    </font>
    <font>
      <b/>
      <sz val="10"/>
      <color theme="1"/>
      <name val="Gotham book"/>
    </font>
    <font>
      <b/>
      <sz val="10"/>
      <color theme="1"/>
      <name val="Calibri"/>
      <family val="2"/>
      <scheme val="minor"/>
    </font>
    <font>
      <sz val="11"/>
      <color theme="1"/>
      <name val="Gotham book"/>
    </font>
    <font>
      <sz val="10"/>
      <color theme="1"/>
      <name val="Gotham book"/>
    </font>
    <font>
      <sz val="10"/>
      <name val="Arial Narrow"/>
      <family val="2"/>
    </font>
    <font>
      <sz val="10"/>
      <name val="GoTHAM BOOK"/>
    </font>
    <font>
      <sz val="12"/>
      <name val="GoTHAM BOOK"/>
    </font>
    <font>
      <b/>
      <sz val="10"/>
      <color theme="0"/>
      <name val="GoTHAM BOOK"/>
    </font>
    <font>
      <sz val="10"/>
      <color theme="0" tint="-0.499984740745262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b/>
      <sz val="10"/>
      <name val="Gotham book"/>
    </font>
    <font>
      <sz val="12"/>
      <name val="Arial Narrow"/>
      <family val="2"/>
    </font>
    <font>
      <b/>
      <sz val="12"/>
      <name val="Gotham book"/>
    </font>
    <font>
      <b/>
      <i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9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i/>
      <sz val="9"/>
      <color theme="8" tint="-0.249977111117893"/>
      <name val="Arial Narrow"/>
      <family val="2"/>
    </font>
    <font>
      <b/>
      <sz val="8"/>
      <color theme="0"/>
      <name val="Arial Narrow"/>
      <family val="2"/>
    </font>
    <font>
      <b/>
      <sz val="9"/>
      <color theme="0"/>
      <name val="Arial Narrow"/>
      <family val="2"/>
    </font>
    <font>
      <b/>
      <sz val="12"/>
      <color theme="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AB003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</cellStyleXfs>
  <cellXfs count="430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2" borderId="0" xfId="0" applyFont="1" applyFill="1"/>
    <xf numFmtId="0" fontId="3" fillId="2" borderId="0" xfId="2" applyNumberFormat="1" applyFont="1" applyFill="1" applyAlignment="1">
      <alignment vertical="center"/>
    </xf>
    <xf numFmtId="0" fontId="3" fillId="2" borderId="0" xfId="2" applyNumberFormat="1" applyFont="1" applyFill="1" applyAlignment="1">
      <alignment horizontal="centerContinuous" vertical="center"/>
    </xf>
    <xf numFmtId="0" fontId="3" fillId="2" borderId="1" xfId="0" applyFont="1" applyFill="1" applyBorder="1"/>
    <xf numFmtId="0" fontId="3" fillId="2" borderId="0" xfId="2" applyNumberFormat="1" applyFont="1" applyFill="1" applyAlignment="1">
      <alignment horizontal="right" vertical="top"/>
    </xf>
    <xf numFmtId="0" fontId="3" fillId="2" borderId="5" xfId="2" applyNumberFormat="1" applyFont="1" applyFill="1" applyBorder="1" applyAlignment="1">
      <alignment vertical="center"/>
    </xf>
    <xf numFmtId="0" fontId="2" fillId="2" borderId="6" xfId="0" applyFont="1" applyFill="1" applyBorder="1"/>
    <xf numFmtId="0" fontId="2" fillId="2" borderId="5" xfId="0" applyFont="1" applyFill="1" applyBorder="1" applyAlignment="1">
      <alignment vertical="top"/>
    </xf>
    <xf numFmtId="166" fontId="7" fillId="2" borderId="0" xfId="1" applyNumberFormat="1" applyFont="1" applyFill="1" applyBorder="1" applyAlignment="1" applyProtection="1">
      <alignment vertical="top"/>
    </xf>
    <xf numFmtId="0" fontId="7" fillId="2" borderId="0" xfId="0" applyFont="1" applyFill="1" applyAlignment="1">
      <alignment vertical="top"/>
    </xf>
    <xf numFmtId="0" fontId="2" fillId="2" borderId="0" xfId="0" applyFont="1" applyFill="1" applyAlignment="1">
      <alignment horizontal="right"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vertical="top" wrapText="1"/>
    </xf>
    <xf numFmtId="3" fontId="7" fillId="2" borderId="0" xfId="0" applyNumberFormat="1" applyFont="1" applyFill="1" applyAlignment="1">
      <alignment vertical="top"/>
    </xf>
    <xf numFmtId="3" fontId="3" fillId="2" borderId="0" xfId="0" applyNumberFormat="1" applyFont="1" applyFill="1" applyAlignment="1">
      <alignment vertical="top"/>
    </xf>
    <xf numFmtId="0" fontId="8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3" fontId="7" fillId="2" borderId="0" xfId="0" applyNumberFormat="1" applyFont="1" applyFill="1" applyAlignment="1" applyProtection="1">
      <alignment vertical="top"/>
      <protection locked="0"/>
    </xf>
    <xf numFmtId="0" fontId="7" fillId="2" borderId="0" xfId="0" applyFont="1" applyFill="1" applyAlignment="1">
      <alignment vertical="top" wrapText="1"/>
    </xf>
    <xf numFmtId="0" fontId="7" fillId="2" borderId="0" xfId="0" applyFont="1" applyFill="1" applyAlignment="1">
      <alignment horizontal="left" vertical="top" wrapText="1"/>
    </xf>
    <xf numFmtId="3" fontId="7" fillId="2" borderId="0" xfId="1" applyNumberFormat="1" applyFont="1" applyFill="1" applyBorder="1" applyAlignment="1" applyProtection="1">
      <alignment vertical="top"/>
    </xf>
    <xf numFmtId="0" fontId="9" fillId="2" borderId="5" xfId="0" applyFont="1" applyFill="1" applyBorder="1" applyAlignment="1">
      <alignment vertical="top"/>
    </xf>
    <xf numFmtId="0" fontId="9" fillId="2" borderId="0" xfId="0" applyFont="1" applyFill="1" applyAlignment="1">
      <alignment horizontal="right" vertical="top"/>
    </xf>
    <xf numFmtId="3" fontId="3" fillId="2" borderId="0" xfId="1" applyNumberFormat="1" applyFont="1" applyFill="1" applyBorder="1" applyAlignment="1" applyProtection="1">
      <alignment vertical="top"/>
    </xf>
    <xf numFmtId="0" fontId="3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vertical="top" wrapText="1"/>
    </xf>
    <xf numFmtId="167" fontId="0" fillId="0" borderId="0" xfId="0" applyNumberFormat="1"/>
    <xf numFmtId="0" fontId="8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vertical="center" wrapText="1"/>
    </xf>
    <xf numFmtId="3" fontId="0" fillId="0" borderId="0" xfId="0" applyNumberFormat="1"/>
    <xf numFmtId="0" fontId="7" fillId="2" borderId="0" xfId="0" applyFont="1" applyFill="1" applyAlignment="1">
      <alignment horizontal="left" vertical="top"/>
    </xf>
    <xf numFmtId="0" fontId="2" fillId="2" borderId="7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right" vertical="top"/>
    </xf>
    <xf numFmtId="0" fontId="2" fillId="2" borderId="8" xfId="0" applyFont="1" applyFill="1" applyBorder="1"/>
    <xf numFmtId="0" fontId="7" fillId="2" borderId="0" xfId="0" applyFont="1" applyFill="1"/>
    <xf numFmtId="43" fontId="7" fillId="2" borderId="0" xfId="1" applyFont="1" applyFill="1" applyBorder="1" applyProtection="1"/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top"/>
    </xf>
    <xf numFmtId="3" fontId="11" fillId="0" borderId="0" xfId="0" applyNumberFormat="1" applyFont="1"/>
    <xf numFmtId="0" fontId="4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2" fillId="2" borderId="0" xfId="0" applyFont="1" applyFill="1" applyProtection="1">
      <protection locked="0"/>
    </xf>
    <xf numFmtId="43" fontId="13" fillId="2" borderId="0" xfId="1" applyFont="1" applyFill="1" applyBorder="1" applyAlignment="1">
      <alignment vertical="top"/>
    </xf>
    <xf numFmtId="4" fontId="7" fillId="2" borderId="0" xfId="0" applyNumberFormat="1" applyFont="1" applyFill="1" applyAlignment="1" applyProtection="1">
      <alignment vertical="top"/>
      <protection locked="0"/>
    </xf>
    <xf numFmtId="4" fontId="0" fillId="0" borderId="0" xfId="0" applyNumberFormat="1"/>
    <xf numFmtId="43" fontId="0" fillId="0" borderId="0" xfId="1" applyFont="1"/>
    <xf numFmtId="0" fontId="15" fillId="2" borderId="0" xfId="0" applyFont="1" applyFill="1" applyAlignment="1">
      <alignment horizontal="right"/>
    </xf>
    <xf numFmtId="0" fontId="5" fillId="3" borderId="4" xfId="0" applyFont="1" applyFill="1" applyBorder="1"/>
    <xf numFmtId="165" fontId="6" fillId="3" borderId="0" xfId="1" applyNumberFormat="1" applyFont="1" applyFill="1" applyBorder="1" applyAlignment="1" applyProtection="1">
      <alignment horizontal="center"/>
    </xf>
    <xf numFmtId="0" fontId="5" fillId="3" borderId="6" xfId="0" applyFont="1" applyFill="1" applyBorder="1"/>
    <xf numFmtId="43" fontId="10" fillId="2" borderId="0" xfId="1" applyFont="1" applyFill="1" applyAlignment="1">
      <alignment horizontal="left" vertical="top"/>
    </xf>
    <xf numFmtId="3" fontId="4" fillId="2" borderId="0" xfId="0" applyNumberFormat="1" applyFont="1" applyFill="1" applyAlignment="1">
      <alignment horizontal="left" vertical="top"/>
    </xf>
    <xf numFmtId="0" fontId="16" fillId="0" borderId="1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/>
    </xf>
    <xf numFmtId="0" fontId="7" fillId="2" borderId="0" xfId="0" applyFont="1" applyFill="1" applyAlignment="1">
      <alignment horizontal="left" vertical="top" wrapText="1"/>
    </xf>
    <xf numFmtId="0" fontId="6" fillId="3" borderId="3" xfId="3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top"/>
    </xf>
    <xf numFmtId="0" fontId="12" fillId="2" borderId="0" xfId="0" applyFont="1" applyFill="1" applyAlignment="1" applyProtection="1">
      <alignment horizontal="center"/>
      <protection locked="0"/>
    </xf>
    <xf numFmtId="0" fontId="13" fillId="2" borderId="0" xfId="0" applyFont="1" applyFill="1" applyAlignment="1" applyProtection="1">
      <alignment horizontal="center" vertical="top" wrapText="1"/>
      <protection locked="0"/>
    </xf>
    <xf numFmtId="0" fontId="17" fillId="0" borderId="0" xfId="0" applyFont="1"/>
    <xf numFmtId="0" fontId="7" fillId="2" borderId="0" xfId="0" applyFont="1" applyFill="1" applyAlignment="1">
      <alignment horizontal="right"/>
    </xf>
    <xf numFmtId="43" fontId="7" fillId="2" borderId="0" xfId="1" applyFont="1" applyFill="1" applyBorder="1"/>
    <xf numFmtId="3" fontId="7" fillId="2" borderId="8" xfId="1" applyNumberFormat="1" applyFont="1" applyFill="1" applyBorder="1" applyAlignment="1" applyProtection="1">
      <alignment vertical="top"/>
      <protection locked="0"/>
    </xf>
    <xf numFmtId="3" fontId="7" fillId="2" borderId="1" xfId="1" applyNumberFormat="1" applyFont="1" applyFill="1" applyBorder="1" applyAlignment="1" applyProtection="1">
      <alignment vertical="top"/>
      <protection locked="0"/>
    </xf>
    <xf numFmtId="0" fontId="7" fillId="2" borderId="7" xfId="0" applyFont="1" applyFill="1" applyBorder="1" applyAlignment="1">
      <alignment horizontal="left" vertical="top"/>
    </xf>
    <xf numFmtId="3" fontId="18" fillId="2" borderId="6" xfId="1" applyNumberFormat="1" applyFont="1" applyFill="1" applyBorder="1" applyAlignment="1" applyProtection="1">
      <alignment vertical="top"/>
    </xf>
    <xf numFmtId="41" fontId="18" fillId="2" borderId="0" xfId="1" applyNumberFormat="1" applyFont="1" applyFill="1" applyBorder="1" applyAlignment="1" applyProtection="1">
      <alignment vertical="top"/>
    </xf>
    <xf numFmtId="0" fontId="7" fillId="2" borderId="5" xfId="0" applyFont="1" applyFill="1" applyBorder="1" applyAlignment="1">
      <alignment horizontal="left" vertical="top"/>
    </xf>
    <xf numFmtId="3" fontId="19" fillId="2" borderId="6" xfId="0" applyNumberFormat="1" applyFont="1" applyFill="1" applyBorder="1" applyAlignment="1">
      <alignment vertical="top"/>
    </xf>
    <xf numFmtId="3" fontId="19" fillId="2" borderId="0" xfId="0" applyNumberFormat="1" applyFont="1" applyFill="1" applyAlignment="1">
      <alignment vertical="top"/>
    </xf>
    <xf numFmtId="0" fontId="18" fillId="2" borderId="0" xfId="0" applyFont="1" applyFill="1" applyAlignment="1">
      <alignment vertical="top" wrapText="1"/>
    </xf>
    <xf numFmtId="3" fontId="18" fillId="0" borderId="0" xfId="1" applyNumberFormat="1" applyFont="1" applyFill="1" applyBorder="1" applyAlignment="1" applyProtection="1">
      <alignment vertical="top"/>
    </xf>
    <xf numFmtId="0" fontId="10" fillId="2" borderId="0" xfId="0" applyFont="1" applyFill="1" applyAlignment="1">
      <alignment vertical="top"/>
    </xf>
    <xf numFmtId="0" fontId="20" fillId="2" borderId="0" xfId="0" applyFont="1" applyFill="1" applyAlignment="1">
      <alignment vertical="top" wrapText="1"/>
    </xf>
    <xf numFmtId="0" fontId="3" fillId="2" borderId="5" xfId="0" applyFont="1" applyFill="1" applyBorder="1" applyAlignment="1">
      <alignment horizontal="left" vertical="top"/>
    </xf>
    <xf numFmtId="3" fontId="10" fillId="2" borderId="6" xfId="1" applyNumberFormat="1" applyFont="1" applyFill="1" applyBorder="1" applyAlignment="1" applyProtection="1">
      <alignment vertical="top"/>
      <protection locked="0"/>
    </xf>
    <xf numFmtId="3" fontId="10" fillId="2" borderId="0" xfId="1" applyNumberFormat="1" applyFont="1" applyFill="1" applyBorder="1" applyAlignment="1" applyProtection="1">
      <alignment vertical="top"/>
      <protection locked="0"/>
    </xf>
    <xf numFmtId="0" fontId="3" fillId="2" borderId="5" xfId="0" applyFont="1" applyFill="1" applyBorder="1"/>
    <xf numFmtId="3" fontId="20" fillId="2" borderId="6" xfId="1" applyNumberFormat="1" applyFont="1" applyFill="1" applyBorder="1" applyAlignment="1" applyProtection="1">
      <alignment vertical="top"/>
    </xf>
    <xf numFmtId="3" fontId="20" fillId="2" borderId="0" xfId="1" applyNumberFormat="1" applyFont="1" applyFill="1" applyBorder="1" applyAlignment="1" applyProtection="1">
      <alignment vertical="top"/>
    </xf>
    <xf numFmtId="0" fontId="20" fillId="2" borderId="0" xfId="0" applyFont="1" applyFill="1" applyAlignment="1">
      <alignment horizontal="left" vertical="top" wrapText="1"/>
    </xf>
    <xf numFmtId="0" fontId="2" fillId="2" borderId="5" xfId="0" applyFont="1" applyFill="1" applyBorder="1"/>
    <xf numFmtId="3" fontId="7" fillId="2" borderId="6" xfId="1" applyNumberFormat="1" applyFont="1" applyFill="1" applyBorder="1" applyAlignment="1" applyProtection="1">
      <alignment vertical="top"/>
      <protection locked="0"/>
    </xf>
    <xf numFmtId="3" fontId="7" fillId="2" borderId="0" xfId="1" applyNumberFormat="1" applyFont="1" applyFill="1" applyBorder="1" applyAlignment="1" applyProtection="1">
      <alignment vertical="top"/>
      <protection locked="0"/>
    </xf>
    <xf numFmtId="0" fontId="21" fillId="2" borderId="6" xfId="0" applyFont="1" applyFill="1" applyBorder="1" applyAlignment="1">
      <alignment vertical="top"/>
    </xf>
    <xf numFmtId="3" fontId="21" fillId="2" borderId="0" xfId="0" applyNumberFormat="1" applyFont="1" applyFill="1" applyAlignment="1">
      <alignment vertical="top"/>
    </xf>
    <xf numFmtId="0" fontId="21" fillId="2" borderId="0" xfId="0" applyFont="1" applyFill="1" applyAlignment="1">
      <alignment vertical="top"/>
    </xf>
    <xf numFmtId="0" fontId="21" fillId="2" borderId="8" xfId="0" applyFont="1" applyFill="1" applyBorder="1" applyAlignment="1">
      <alignment vertical="top"/>
    </xf>
    <xf numFmtId="3" fontId="21" fillId="2" borderId="1" xfId="0" applyNumberFormat="1" applyFont="1" applyFill="1" applyBorder="1" applyAlignment="1">
      <alignment vertical="top"/>
    </xf>
    <xf numFmtId="0" fontId="21" fillId="2" borderId="1" xfId="0" applyFont="1" applyFill="1" applyBorder="1" applyAlignment="1">
      <alignment vertical="top"/>
    </xf>
    <xf numFmtId="0" fontId="2" fillId="2" borderId="7" xfId="0" applyFont="1" applyFill="1" applyBorder="1"/>
    <xf numFmtId="0" fontId="0" fillId="0" borderId="6" xfId="0" applyBorder="1"/>
    <xf numFmtId="4" fontId="22" fillId="4" borderId="0" xfId="0" applyNumberFormat="1" applyFont="1" applyFill="1" applyAlignment="1">
      <alignment wrapText="1"/>
    </xf>
    <xf numFmtId="3" fontId="23" fillId="2" borderId="6" xfId="0" applyNumberFormat="1" applyFont="1" applyFill="1" applyBorder="1" applyAlignment="1">
      <alignment vertical="top"/>
    </xf>
    <xf numFmtId="3" fontId="23" fillId="2" borderId="0" xfId="0" applyNumberFormat="1" applyFont="1" applyFill="1" applyAlignment="1">
      <alignment vertical="top"/>
    </xf>
    <xf numFmtId="3" fontId="20" fillId="2" borderId="6" xfId="0" applyNumberFormat="1" applyFont="1" applyFill="1" applyBorder="1" applyAlignment="1">
      <alignment vertical="top"/>
    </xf>
    <xf numFmtId="3" fontId="20" fillId="2" borderId="0" xfId="0" applyNumberFormat="1" applyFont="1" applyFill="1" applyAlignment="1">
      <alignment vertical="top"/>
    </xf>
    <xf numFmtId="3" fontId="10" fillId="2" borderId="6" xfId="0" applyNumberFormat="1" applyFont="1" applyFill="1" applyBorder="1" applyAlignment="1">
      <alignment vertical="top"/>
    </xf>
    <xf numFmtId="3" fontId="10" fillId="2" borderId="0" xfId="0" applyNumberFormat="1" applyFont="1" applyFill="1" applyAlignment="1">
      <alignment vertical="top"/>
    </xf>
    <xf numFmtId="3" fontId="18" fillId="2" borderId="6" xfId="0" applyNumberFormat="1" applyFont="1" applyFill="1" applyBorder="1" applyAlignment="1">
      <alignment vertical="top"/>
    </xf>
    <xf numFmtId="3" fontId="18" fillId="2" borderId="0" xfId="0" applyNumberFormat="1" applyFont="1" applyFill="1" applyAlignment="1">
      <alignment vertical="top"/>
    </xf>
    <xf numFmtId="0" fontId="18" fillId="2" borderId="0" xfId="0" applyFont="1" applyFill="1" applyAlignment="1">
      <alignment horizontal="left" vertical="top" wrapText="1"/>
    </xf>
    <xf numFmtId="0" fontId="8" fillId="2" borderId="5" xfId="0" applyFont="1" applyFill="1" applyBorder="1" applyAlignment="1">
      <alignment horizontal="left" vertical="top"/>
    </xf>
    <xf numFmtId="3" fontId="18" fillId="0" borderId="0" xfId="0" applyNumberFormat="1" applyFont="1" applyAlignment="1">
      <alignment vertical="top"/>
    </xf>
    <xf numFmtId="0" fontId="18" fillId="2" borderId="0" xfId="0" applyFont="1" applyFill="1" applyAlignment="1">
      <alignment vertical="top"/>
    </xf>
    <xf numFmtId="3" fontId="7" fillId="2" borderId="6" xfId="0" applyNumberFormat="1" applyFont="1" applyFill="1" applyBorder="1" applyAlignment="1" applyProtection="1">
      <alignment vertical="top"/>
      <protection locked="0"/>
    </xf>
    <xf numFmtId="165" fontId="6" fillId="3" borderId="8" xfId="1" applyNumberFormat="1" applyFont="1" applyFill="1" applyBorder="1" applyAlignment="1">
      <alignment horizontal="center" vertical="center"/>
    </xf>
    <xf numFmtId="165" fontId="6" fillId="3" borderId="1" xfId="1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3" fillId="2" borderId="0" xfId="3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9" fillId="2" borderId="0" xfId="0" applyFont="1" applyFill="1" applyAlignment="1">
      <alignment horizontal="center"/>
    </xf>
    <xf numFmtId="43" fontId="7" fillId="2" borderId="0" xfId="1" applyFont="1" applyFill="1" applyBorder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Protection="1">
      <protection locked="0"/>
    </xf>
    <xf numFmtId="3" fontId="7" fillId="2" borderId="0" xfId="0" applyNumberFormat="1" applyFont="1" applyFill="1" applyAlignment="1">
      <alignment horizontal="left" vertical="top"/>
    </xf>
    <xf numFmtId="43" fontId="7" fillId="2" borderId="0" xfId="1" applyFont="1" applyFill="1" applyBorder="1" applyAlignment="1">
      <alignment horizontal="left" vertical="top"/>
    </xf>
    <xf numFmtId="0" fontId="7" fillId="2" borderId="0" xfId="0" applyFont="1" applyFill="1" applyAlignment="1">
      <alignment wrapText="1"/>
    </xf>
    <xf numFmtId="0" fontId="3" fillId="2" borderId="9" xfId="0" applyFont="1" applyFill="1" applyBorder="1" applyAlignment="1">
      <alignment vertical="top" wrapText="1"/>
    </xf>
    <xf numFmtId="0" fontId="2" fillId="2" borderId="9" xfId="0" applyFont="1" applyFill="1" applyBorder="1" applyAlignment="1">
      <alignment vertical="top"/>
    </xf>
    <xf numFmtId="43" fontId="1" fillId="0" borderId="0" xfId="1" applyFont="1"/>
    <xf numFmtId="0" fontId="3" fillId="2" borderId="8" xfId="0" applyFont="1" applyFill="1" applyBorder="1" applyAlignment="1">
      <alignment vertical="top" wrapText="1"/>
    </xf>
    <xf numFmtId="3" fontId="9" fillId="0" borderId="1" xfId="0" applyNumberFormat="1" applyFont="1" applyBorder="1" applyAlignment="1">
      <alignment horizontal="right" vertical="top"/>
    </xf>
    <xf numFmtId="0" fontId="9" fillId="2" borderId="7" xfId="0" applyFont="1" applyFill="1" applyBorder="1" applyAlignment="1">
      <alignment vertical="top"/>
    </xf>
    <xf numFmtId="0" fontId="3" fillId="2" borderId="6" xfId="0" applyFont="1" applyFill="1" applyBorder="1" applyAlignment="1">
      <alignment vertical="top" wrapText="1"/>
    </xf>
    <xf numFmtId="3" fontId="2" fillId="0" borderId="0" xfId="0" applyNumberFormat="1" applyFont="1" applyAlignment="1">
      <alignment horizontal="right" vertical="top"/>
    </xf>
    <xf numFmtId="0" fontId="3" fillId="0" borderId="0" xfId="0" applyFont="1" applyAlignment="1">
      <alignment vertical="top"/>
    </xf>
    <xf numFmtId="0" fontId="9" fillId="0" borderId="0" xfId="0" applyFont="1" applyAlignment="1">
      <alignment horizontal="left" vertical="top" wrapText="1"/>
    </xf>
    <xf numFmtId="3" fontId="9" fillId="0" borderId="0" xfId="0" applyNumberFormat="1" applyFont="1" applyAlignment="1">
      <alignment horizontal="right" vertical="top"/>
    </xf>
    <xf numFmtId="3" fontId="2" fillId="0" borderId="0" xfId="0" applyNumberFormat="1" applyFont="1" applyAlignment="1" applyProtection="1">
      <alignment horizontal="right" vertical="top"/>
      <protection locked="0"/>
    </xf>
    <xf numFmtId="0" fontId="7" fillId="0" borderId="0" xfId="0" applyFont="1" applyAlignment="1">
      <alignment horizontal="left" vertical="top" wrapText="1"/>
    </xf>
    <xf numFmtId="41" fontId="7" fillId="2" borderId="0" xfId="1" applyNumberFormat="1" applyFont="1" applyFill="1" applyBorder="1" applyAlignment="1" applyProtection="1">
      <alignment horizontal="right" vertical="top" wrapText="1"/>
      <protection locked="0"/>
    </xf>
    <xf numFmtId="41" fontId="2" fillId="0" borderId="0" xfId="0" applyNumberFormat="1" applyFont="1" applyAlignment="1" applyProtection="1">
      <alignment horizontal="right" vertical="top"/>
      <protection locked="0"/>
    </xf>
    <xf numFmtId="41" fontId="2" fillId="0" borderId="0" xfId="0" applyNumberFormat="1" applyFont="1" applyAlignment="1">
      <alignment horizontal="right" vertical="top"/>
    </xf>
    <xf numFmtId="3" fontId="7" fillId="2" borderId="0" xfId="1" applyNumberFormat="1" applyFont="1" applyFill="1" applyBorder="1" applyAlignment="1" applyProtection="1">
      <alignment horizontal="right" vertical="top" wrapText="1"/>
      <protection locked="0"/>
    </xf>
    <xf numFmtId="0" fontId="7" fillId="0" borderId="0" xfId="0" applyFont="1" applyAlignment="1">
      <alignment vertical="top"/>
    </xf>
    <xf numFmtId="0" fontId="20" fillId="0" borderId="0" xfId="0" applyFont="1" applyAlignment="1">
      <alignment horizontal="left" vertical="top" wrapText="1"/>
    </xf>
    <xf numFmtId="43" fontId="0" fillId="0" borderId="0" xfId="0" applyNumberFormat="1"/>
    <xf numFmtId="3" fontId="9" fillId="2" borderId="10" xfId="0" applyNumberFormat="1" applyFont="1" applyFill="1" applyBorder="1" applyAlignment="1">
      <alignment horizontal="right" vertical="top"/>
    </xf>
    <xf numFmtId="3" fontId="9" fillId="2" borderId="10" xfId="0" applyNumberFormat="1" applyFont="1" applyFill="1" applyBorder="1" applyAlignment="1" applyProtection="1">
      <alignment horizontal="right" vertical="top"/>
      <protection locked="0"/>
    </xf>
    <xf numFmtId="0" fontId="25" fillId="2" borderId="0" xfId="0" applyFont="1" applyFill="1" applyAlignment="1" applyProtection="1">
      <alignment horizontal="left" vertical="top"/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7" fillId="2" borderId="0" xfId="0" applyFont="1" applyFill="1" applyAlignment="1" applyProtection="1">
      <alignment vertical="top"/>
      <protection locked="0"/>
    </xf>
    <xf numFmtId="166" fontId="7" fillId="2" borderId="0" xfId="1" applyNumberFormat="1" applyFont="1" applyFill="1" applyBorder="1" applyAlignment="1" applyProtection="1">
      <alignment vertical="top"/>
      <protection locked="0"/>
    </xf>
    <xf numFmtId="0" fontId="25" fillId="2" borderId="0" xfId="0" applyFont="1" applyFill="1" applyAlignment="1">
      <alignment horizontal="left" vertical="top"/>
    </xf>
    <xf numFmtId="0" fontId="3" fillId="2" borderId="6" xfId="2" applyNumberFormat="1" applyFont="1" applyFill="1" applyBorder="1" applyAlignment="1">
      <alignment horizontal="centerContinuous" vertical="center"/>
    </xf>
    <xf numFmtId="0" fontId="3" fillId="2" borderId="5" xfId="2" applyNumberFormat="1" applyFont="1" applyFill="1" applyBorder="1" applyAlignment="1">
      <alignment horizontal="centerContinuous" vertical="center"/>
    </xf>
    <xf numFmtId="165" fontId="6" fillId="3" borderId="11" xfId="1" applyNumberFormat="1" applyFont="1" applyFill="1" applyBorder="1" applyAlignment="1">
      <alignment horizontal="center" vertical="center" wrapText="1"/>
    </xf>
    <xf numFmtId="165" fontId="6" fillId="3" borderId="9" xfId="1" applyNumberFormat="1" applyFont="1" applyFill="1" applyBorder="1" applyAlignment="1">
      <alignment horizontal="center" vertical="center" wrapText="1"/>
    </xf>
    <xf numFmtId="165" fontId="6" fillId="3" borderId="12" xfId="1" applyNumberFormat="1" applyFont="1" applyFill="1" applyBorder="1" applyAlignment="1">
      <alignment horizontal="center" vertical="center" wrapText="1"/>
    </xf>
    <xf numFmtId="0" fontId="26" fillId="0" borderId="0" xfId="0" applyFont="1"/>
    <xf numFmtId="0" fontId="27" fillId="2" borderId="1" xfId="0" applyFont="1" applyFill="1" applyBorder="1"/>
    <xf numFmtId="0" fontId="24" fillId="2" borderId="0" xfId="0" applyFont="1" applyFill="1" applyAlignment="1">
      <alignment horizontal="right"/>
    </xf>
    <xf numFmtId="0" fontId="24" fillId="2" borderId="0" xfId="2" applyNumberFormat="1" applyFont="1" applyFill="1" applyAlignment="1">
      <alignment horizontal="centerContinuous" vertical="center"/>
    </xf>
    <xf numFmtId="0" fontId="2" fillId="2" borderId="0" xfId="0" applyFont="1" applyFill="1" applyAlignment="1">
      <alignment vertical="top"/>
    </xf>
    <xf numFmtId="0" fontId="7" fillId="2" borderId="0" xfId="0" applyFont="1" applyFill="1" applyAlignment="1" applyProtection="1">
      <alignment vertical="top" wrapText="1"/>
      <protection locked="0"/>
    </xf>
    <xf numFmtId="43" fontId="7" fillId="2" borderId="1" xfId="1" applyFont="1" applyFill="1" applyBorder="1"/>
    <xf numFmtId="0" fontId="7" fillId="2" borderId="1" xfId="0" applyFont="1" applyFill="1" applyBorder="1" applyAlignment="1" applyProtection="1">
      <alignment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3" fontId="7" fillId="2" borderId="0" xfId="1" applyNumberFormat="1" applyFont="1" applyFill="1" applyBorder="1"/>
    <xf numFmtId="3" fontId="7" fillId="2" borderId="0" xfId="0" applyNumberFormat="1" applyFont="1" applyFill="1"/>
    <xf numFmtId="3" fontId="7" fillId="2" borderId="0" xfId="0" applyNumberFormat="1" applyFont="1" applyFill="1" applyAlignment="1">
      <alignment vertical="center" wrapText="1"/>
    </xf>
    <xf numFmtId="41" fontId="0" fillId="0" borderId="0" xfId="0" applyNumberFormat="1"/>
    <xf numFmtId="0" fontId="7" fillId="2" borderId="8" xfId="1" applyNumberFormat="1" applyFont="1" applyFill="1" applyBorder="1"/>
    <xf numFmtId="3" fontId="7" fillId="2" borderId="1" xfId="1" applyNumberFormat="1" applyFont="1" applyFill="1" applyBorder="1"/>
    <xf numFmtId="3" fontId="7" fillId="2" borderId="1" xfId="0" applyNumberFormat="1" applyFont="1" applyFill="1" applyBorder="1"/>
    <xf numFmtId="3" fontId="7" fillId="2" borderId="1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/>
    <xf numFmtId="3" fontId="7" fillId="2" borderId="1" xfId="0" applyNumberFormat="1" applyFont="1" applyFill="1" applyBorder="1" applyAlignment="1">
      <alignment vertical="top"/>
    </xf>
    <xf numFmtId="3" fontId="2" fillId="2" borderId="0" xfId="0" applyNumberFormat="1" applyFont="1" applyFill="1" applyAlignment="1">
      <alignment vertical="top"/>
    </xf>
    <xf numFmtId="3" fontId="2" fillId="2" borderId="0" xfId="0" applyNumberFormat="1" applyFont="1" applyFill="1"/>
    <xf numFmtId="43" fontId="2" fillId="2" borderId="0" xfId="0" applyNumberFormat="1" applyFont="1" applyFill="1"/>
    <xf numFmtId="41" fontId="7" fillId="2" borderId="0" xfId="0" applyNumberFormat="1" applyFont="1" applyFill="1" applyAlignment="1">
      <alignment horizontal="right" vertical="top"/>
    </xf>
    <xf numFmtId="3" fontId="3" fillId="2" borderId="0" xfId="0" applyNumberFormat="1" applyFont="1" applyFill="1" applyAlignment="1">
      <alignment vertical="top" wrapText="1"/>
    </xf>
    <xf numFmtId="41" fontId="3" fillId="2" borderId="0" xfId="0" applyNumberFormat="1" applyFont="1" applyFill="1" applyAlignment="1">
      <alignment horizontal="right" vertical="top"/>
    </xf>
    <xf numFmtId="41" fontId="2" fillId="2" borderId="0" xfId="0" applyNumberFormat="1" applyFont="1" applyFill="1"/>
    <xf numFmtId="4" fontId="2" fillId="2" borderId="0" xfId="0" applyNumberFormat="1" applyFont="1" applyFill="1"/>
    <xf numFmtId="41" fontId="28" fillId="2" borderId="0" xfId="3" applyNumberFormat="1" applyFont="1" applyFill="1" applyAlignment="1">
      <alignment horizontal="center"/>
    </xf>
    <xf numFmtId="4" fontId="28" fillId="2" borderId="0" xfId="3" applyNumberFormat="1" applyFont="1" applyFill="1" applyAlignment="1">
      <alignment horizontal="center"/>
    </xf>
    <xf numFmtId="3" fontId="7" fillId="2" borderId="0" xfId="0" applyNumberFormat="1" applyFont="1" applyFill="1" applyAlignment="1">
      <alignment horizontal="left" vertical="top" wrapText="1"/>
    </xf>
    <xf numFmtId="3" fontId="7" fillId="2" borderId="0" xfId="0" applyNumberFormat="1" applyFont="1" applyFill="1" applyAlignment="1">
      <alignment horizontal="right" vertical="top"/>
    </xf>
    <xf numFmtId="3" fontId="3" fillId="2" borderId="0" xfId="0" applyNumberFormat="1" applyFont="1" applyFill="1" applyAlignment="1">
      <alignment horizontal="right" vertical="top"/>
    </xf>
    <xf numFmtId="168" fontId="0" fillId="0" borderId="0" xfId="0" applyNumberFormat="1"/>
    <xf numFmtId="166" fontId="2" fillId="0" borderId="0" xfId="1" applyNumberFormat="1" applyFont="1"/>
    <xf numFmtId="41" fontId="2" fillId="0" borderId="0" xfId="1" applyNumberFormat="1" applyFont="1"/>
    <xf numFmtId="169" fontId="0" fillId="0" borderId="0" xfId="0" applyNumberFormat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wrapText="1"/>
    </xf>
    <xf numFmtId="0" fontId="28" fillId="2" borderId="0" xfId="3" applyFont="1" applyFill="1" applyAlignment="1">
      <alignment horizontal="center"/>
    </xf>
    <xf numFmtId="0" fontId="3" fillId="2" borderId="0" xfId="3" applyFont="1" applyFill="1" applyAlignment="1">
      <alignment vertical="top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wrapText="1"/>
    </xf>
    <xf numFmtId="0" fontId="7" fillId="0" borderId="0" xfId="3" quotePrefix="1" applyFont="1" applyAlignment="1">
      <alignment horizontal="center"/>
    </xf>
    <xf numFmtId="0" fontId="3" fillId="2" borderId="0" xfId="3" applyFont="1" applyFill="1" applyAlignment="1">
      <alignment vertical="center"/>
    </xf>
    <xf numFmtId="0" fontId="6" fillId="3" borderId="11" xfId="3" applyFont="1" applyFill="1" applyBorder="1" applyAlignment="1">
      <alignment horizontal="center" vertical="center"/>
    </xf>
    <xf numFmtId="165" fontId="6" fillId="3" borderId="9" xfId="1" applyNumberFormat="1" applyFont="1" applyFill="1" applyBorder="1" applyAlignment="1">
      <alignment horizontal="center" vertical="center"/>
    </xf>
    <xf numFmtId="0" fontId="6" fillId="3" borderId="9" xfId="3" applyFont="1" applyFill="1" applyBorder="1" applyAlignment="1">
      <alignment horizontal="center" vertical="center"/>
    </xf>
    <xf numFmtId="0" fontId="29" fillId="3" borderId="1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2" borderId="0" xfId="3" applyFont="1" applyFill="1"/>
    <xf numFmtId="0" fontId="22" fillId="0" borderId="0" xfId="0" applyFont="1"/>
    <xf numFmtId="0" fontId="15" fillId="2" borderId="1" xfId="0" applyFont="1" applyFill="1" applyBorder="1"/>
    <xf numFmtId="0" fontId="15" fillId="2" borderId="0" xfId="3" applyFont="1" applyFill="1" applyAlignment="1">
      <alignment horizontal="center"/>
    </xf>
    <xf numFmtId="0" fontId="9" fillId="2" borderId="0" xfId="0" applyFont="1" applyFill="1"/>
    <xf numFmtId="43" fontId="7" fillId="2" borderId="0" xfId="1" applyFont="1" applyFill="1" applyAlignment="1">
      <alignment vertical="top"/>
    </xf>
    <xf numFmtId="4" fontId="7" fillId="2" borderId="0" xfId="0" applyNumberFormat="1" applyFont="1" applyFill="1" applyAlignment="1">
      <alignment vertical="top"/>
    </xf>
    <xf numFmtId="0" fontId="2" fillId="2" borderId="8" xfId="0" applyFont="1" applyFill="1" applyBorder="1" applyAlignment="1">
      <alignment horizontal="left" wrapText="1"/>
    </xf>
    <xf numFmtId="3" fontId="3" fillId="2" borderId="1" xfId="3" applyNumberFormat="1" applyFont="1" applyFill="1" applyBorder="1" applyAlignment="1">
      <alignment horizontal="righ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6" xfId="0" applyFont="1" applyFill="1" applyBorder="1" applyAlignment="1">
      <alignment horizontal="left" wrapText="1"/>
    </xf>
    <xf numFmtId="3" fontId="3" fillId="2" borderId="0" xfId="3" applyNumberFormat="1" applyFont="1" applyFill="1" applyAlignment="1">
      <alignment horizontal="right" vertical="top" wrapText="1"/>
    </xf>
    <xf numFmtId="3" fontId="3" fillId="2" borderId="0" xfId="3" applyNumberFormat="1" applyFont="1" applyFill="1" applyAlignment="1" applyProtection="1">
      <alignment horizontal="right" vertical="top" wrapText="1"/>
      <protection locked="0"/>
    </xf>
    <xf numFmtId="3" fontId="3" fillId="2" borderId="0" xfId="3" applyNumberFormat="1" applyFont="1" applyFill="1" applyAlignment="1">
      <alignment vertical="top"/>
    </xf>
    <xf numFmtId="0" fontId="7" fillId="2" borderId="0" xfId="3" applyFont="1" applyFill="1" applyAlignment="1">
      <alignment vertical="top"/>
    </xf>
    <xf numFmtId="3" fontId="7" fillId="2" borderId="0" xfId="3" applyNumberFormat="1" applyFont="1" applyFill="1" applyAlignment="1" applyProtection="1">
      <alignment vertical="top"/>
      <protection locked="0"/>
    </xf>
    <xf numFmtId="0" fontId="3" fillId="2" borderId="0" xfId="3" applyFont="1" applyFill="1" applyAlignment="1">
      <alignment horizontal="left" vertical="top"/>
    </xf>
    <xf numFmtId="0" fontId="2" fillId="2" borderId="1" xfId="0" applyFont="1" applyFill="1" applyBorder="1"/>
    <xf numFmtId="0" fontId="7" fillId="2" borderId="1" xfId="3" applyFont="1" applyFill="1" applyBorder="1" applyAlignment="1">
      <alignment vertical="top"/>
    </xf>
    <xf numFmtId="0" fontId="2" fillId="2" borderId="1" xfId="0" applyFont="1" applyFill="1" applyBorder="1" applyAlignment="1">
      <alignment horizontal="left" vertical="top" wrapText="1"/>
    </xf>
    <xf numFmtId="0" fontId="3" fillId="2" borderId="5" xfId="3" applyFont="1" applyFill="1" applyBorder="1" applyAlignment="1">
      <alignment vertical="top"/>
    </xf>
    <xf numFmtId="0" fontId="3" fillId="2" borderId="0" xfId="3" applyFont="1" applyFill="1" applyAlignment="1">
      <alignment horizontal="left" vertical="top" wrapText="1"/>
    </xf>
    <xf numFmtId="3" fontId="2" fillId="0" borderId="0" xfId="1" applyNumberFormat="1" applyFont="1" applyAlignment="1">
      <alignment horizontal="right"/>
    </xf>
    <xf numFmtId="3" fontId="0" fillId="0" borderId="0" xfId="1" applyNumberFormat="1" applyFont="1" applyBorder="1" applyAlignment="1">
      <alignment horizontal="right"/>
    </xf>
    <xf numFmtId="0" fontId="2" fillId="2" borderId="5" xfId="0" applyFont="1" applyFill="1" applyBorder="1" applyAlignment="1">
      <alignment horizontal="left" vertical="top" wrapText="1"/>
    </xf>
    <xf numFmtId="170" fontId="0" fillId="0" borderId="0" xfId="0" applyNumberFormat="1"/>
    <xf numFmtId="0" fontId="2" fillId="2" borderId="0" xfId="0" applyFont="1" applyFill="1" applyAlignment="1">
      <alignment horizontal="left" vertical="top"/>
    </xf>
    <xf numFmtId="0" fontId="7" fillId="2" borderId="0" xfId="3" applyFont="1" applyFill="1" applyAlignment="1">
      <alignment horizontal="left" vertical="top"/>
    </xf>
    <xf numFmtId="0" fontId="5" fillId="3" borderId="8" xfId="0" applyFont="1" applyFill="1" applyBorder="1"/>
    <xf numFmtId="165" fontId="6" fillId="3" borderId="1" xfId="1" applyNumberFormat="1" applyFont="1" applyFill="1" applyBorder="1" applyAlignment="1" applyProtection="1">
      <alignment horizontal="center"/>
    </xf>
    <xf numFmtId="0" fontId="6" fillId="3" borderId="1" xfId="3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7" fillId="2" borderId="0" xfId="3" applyFont="1" applyFill="1" applyAlignment="1">
      <alignment horizontal="center" vertical="top"/>
    </xf>
    <xf numFmtId="0" fontId="7" fillId="2" borderId="0" xfId="3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/>
    </xf>
    <xf numFmtId="0" fontId="3" fillId="2" borderId="0" xfId="3" applyFont="1" applyFill="1" applyAlignment="1">
      <alignment horizontal="centerContinuous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1" fillId="0" borderId="0" xfId="0" applyFont="1" applyAlignment="1">
      <alignment vertical="center"/>
    </xf>
    <xf numFmtId="0" fontId="0" fillId="0" borderId="0" xfId="0" applyAlignment="1">
      <alignment vertical="center"/>
    </xf>
    <xf numFmtId="0" fontId="31" fillId="0" borderId="0" xfId="0" applyFont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3" fillId="0" borderId="0" xfId="0" applyFont="1"/>
    <xf numFmtId="0" fontId="33" fillId="0" borderId="0" xfId="0" applyFont="1" applyAlignment="1">
      <alignment horizontal="center" vertical="center" wrapText="1"/>
    </xf>
    <xf numFmtId="0" fontId="34" fillId="0" borderId="0" xfId="0" applyFont="1"/>
    <xf numFmtId="0" fontId="35" fillId="0" borderId="0" xfId="0" applyFont="1"/>
    <xf numFmtId="0" fontId="31" fillId="0" borderId="0" xfId="0" applyFont="1" applyAlignment="1">
      <alignment horizontal="center" wrapText="1"/>
    </xf>
    <xf numFmtId="0" fontId="31" fillId="0" borderId="0" xfId="0" applyFont="1" applyAlignment="1">
      <alignment horizontal="center" vertical="center" wrapText="1"/>
    </xf>
    <xf numFmtId="4" fontId="36" fillId="0" borderId="0" xfId="0" applyNumberFormat="1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5" fillId="0" borderId="0" xfId="0" applyFont="1" applyAlignment="1">
      <alignment vertical="center"/>
    </xf>
    <xf numFmtId="4" fontId="37" fillId="0" borderId="14" xfId="0" applyNumberFormat="1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1" fontId="37" fillId="0" borderId="14" xfId="0" applyNumberFormat="1" applyFont="1" applyBorder="1" applyAlignment="1">
      <alignment horizontal="center" vertical="center" wrapText="1"/>
    </xf>
    <xf numFmtId="0" fontId="38" fillId="5" borderId="14" xfId="0" applyFont="1" applyFill="1" applyBorder="1" applyAlignment="1">
      <alignment horizontal="center" vertical="center" wrapText="1"/>
    </xf>
    <xf numFmtId="0" fontId="39" fillId="0" borderId="0" xfId="0" quotePrefix="1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5" fillId="0" borderId="0" xfId="0" quotePrefix="1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vertical="center" wrapText="1"/>
    </xf>
    <xf numFmtId="0" fontId="43" fillId="0" borderId="0" xfId="0" applyFont="1"/>
    <xf numFmtId="0" fontId="15" fillId="0" borderId="0" xfId="0" applyFont="1"/>
    <xf numFmtId="0" fontId="24" fillId="0" borderId="0" xfId="0" applyFont="1" applyAlignment="1">
      <alignment horizontal="center"/>
    </xf>
    <xf numFmtId="0" fontId="15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/>
    </xf>
    <xf numFmtId="0" fontId="2" fillId="2" borderId="8" xfId="0" applyFont="1" applyFill="1" applyBorder="1" applyAlignment="1">
      <alignment vertical="top"/>
    </xf>
    <xf numFmtId="0" fontId="2" fillId="2" borderId="15" xfId="0" applyFont="1" applyFill="1" applyBorder="1" applyAlignment="1">
      <alignment vertical="top"/>
    </xf>
    <xf numFmtId="0" fontId="9" fillId="2" borderId="6" xfId="0" applyFont="1" applyFill="1" applyBorder="1" applyAlignment="1">
      <alignment vertical="top"/>
    </xf>
    <xf numFmtId="3" fontId="9" fillId="2" borderId="0" xfId="1" applyNumberFormat="1" applyFont="1" applyFill="1" applyBorder="1" applyAlignment="1">
      <alignment vertical="top"/>
    </xf>
    <xf numFmtId="3" fontId="9" fillId="2" borderId="16" xfId="1" applyNumberFormat="1" applyFont="1" applyFill="1" applyBorder="1" applyAlignment="1">
      <alignment vertical="top"/>
    </xf>
    <xf numFmtId="0" fontId="2" fillId="2" borderId="6" xfId="0" applyFont="1" applyFill="1" applyBorder="1" applyAlignment="1">
      <alignment vertical="top"/>
    </xf>
    <xf numFmtId="3" fontId="2" fillId="2" borderId="16" xfId="0" applyNumberFormat="1" applyFont="1" applyFill="1" applyBorder="1" applyAlignment="1">
      <alignment vertical="top"/>
    </xf>
    <xf numFmtId="3" fontId="2" fillId="2" borderId="16" xfId="1" applyNumberFormat="1" applyFont="1" applyFill="1" applyBorder="1" applyAlignment="1">
      <alignment vertical="top"/>
    </xf>
    <xf numFmtId="3" fontId="7" fillId="2" borderId="0" xfId="1" applyNumberFormat="1" applyFont="1" applyFill="1" applyBorder="1" applyAlignment="1">
      <alignment vertical="top"/>
    </xf>
    <xf numFmtId="3" fontId="7" fillId="2" borderId="16" xfId="1" applyNumberFormat="1" applyFont="1" applyFill="1" applyBorder="1" applyAlignment="1">
      <alignment vertical="top"/>
    </xf>
    <xf numFmtId="3" fontId="7" fillId="2" borderId="16" xfId="1" applyNumberFormat="1" applyFont="1" applyFill="1" applyBorder="1" applyAlignment="1" applyProtection="1">
      <alignment vertical="top"/>
      <protection locked="0"/>
    </xf>
    <xf numFmtId="0" fontId="45" fillId="2" borderId="6" xfId="0" applyFont="1" applyFill="1" applyBorder="1" applyAlignment="1">
      <alignment vertical="top"/>
    </xf>
    <xf numFmtId="0" fontId="45" fillId="2" borderId="5" xfId="0" applyFont="1" applyFill="1" applyBorder="1" applyAlignment="1">
      <alignment vertical="top"/>
    </xf>
    <xf numFmtId="3" fontId="2" fillId="2" borderId="0" xfId="1" applyNumberFormat="1" applyFont="1" applyFill="1" applyBorder="1" applyAlignment="1">
      <alignment vertical="top"/>
    </xf>
    <xf numFmtId="3" fontId="46" fillId="0" borderId="0" xfId="0" applyNumberFormat="1" applyFont="1"/>
    <xf numFmtId="3" fontId="9" fillId="2" borderId="0" xfId="0" applyNumberFormat="1" applyFont="1" applyFill="1" applyAlignment="1">
      <alignment vertical="top"/>
    </xf>
    <xf numFmtId="3" fontId="9" fillId="2" borderId="16" xfId="0" applyNumberFormat="1" applyFont="1" applyFill="1" applyBorder="1" applyAlignment="1">
      <alignment vertical="top"/>
    </xf>
    <xf numFmtId="0" fontId="9" fillId="2" borderId="0" xfId="0" applyFont="1" applyFill="1" applyAlignment="1">
      <alignment vertical="top"/>
    </xf>
    <xf numFmtId="0" fontId="3" fillId="2" borderId="6" xfId="2" applyNumberFormat="1" applyFont="1" applyFill="1" applyBorder="1" applyAlignment="1">
      <alignment vertical="center"/>
    </xf>
    <xf numFmtId="0" fontId="3" fillId="2" borderId="17" xfId="2" applyNumberFormat="1" applyFont="1" applyFill="1" applyBorder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left"/>
    </xf>
    <xf numFmtId="0" fontId="16" fillId="0" borderId="0" xfId="0" applyFont="1"/>
    <xf numFmtId="0" fontId="47" fillId="0" borderId="0" xfId="4" applyFont="1"/>
    <xf numFmtId="0" fontId="48" fillId="0" borderId="0" xfId="4" applyFont="1"/>
    <xf numFmtId="0" fontId="35" fillId="0" borderId="0" xfId="5" applyFont="1"/>
    <xf numFmtId="0" fontId="35" fillId="0" borderId="0" xfId="5" applyFont="1" applyAlignment="1">
      <alignment horizontal="center"/>
    </xf>
    <xf numFmtId="3" fontId="47" fillId="0" borderId="0" xfId="4" applyNumberFormat="1" applyFont="1"/>
    <xf numFmtId="0" fontId="47" fillId="0" borderId="20" xfId="4" applyFont="1" applyBorder="1"/>
    <xf numFmtId="4" fontId="47" fillId="0" borderId="20" xfId="4" applyNumberFormat="1" applyFont="1" applyBorder="1"/>
    <xf numFmtId="0" fontId="49" fillId="0" borderId="20" xfId="4" applyFont="1" applyBorder="1" applyAlignment="1">
      <alignment horizontal="justify"/>
    </xf>
    <xf numFmtId="171" fontId="47" fillId="0" borderId="0" xfId="4" applyNumberFormat="1" applyFont="1"/>
    <xf numFmtId="4" fontId="47" fillId="0" borderId="21" xfId="4" applyNumberFormat="1" applyFont="1" applyBorder="1"/>
    <xf numFmtId="0" fontId="47" fillId="0" borderId="21" xfId="4" applyFont="1" applyBorder="1"/>
    <xf numFmtId="172" fontId="47" fillId="0" borderId="21" xfId="4" applyNumberFormat="1" applyFont="1" applyBorder="1"/>
    <xf numFmtId="0" fontId="49" fillId="0" borderId="21" xfId="4" applyFont="1" applyBorder="1" applyAlignment="1">
      <alignment horizontal="justify"/>
    </xf>
    <xf numFmtId="0" fontId="50" fillId="0" borderId="21" xfId="6" applyFont="1" applyBorder="1" applyAlignment="1">
      <alignment horizontal="left" vertical="top" wrapText="1"/>
    </xf>
    <xf numFmtId="3" fontId="47" fillId="0" borderId="21" xfId="4" applyNumberFormat="1" applyFont="1" applyBorder="1"/>
    <xf numFmtId="0" fontId="51" fillId="0" borderId="21" xfId="6" applyFont="1" applyBorder="1" applyAlignment="1">
      <alignment horizontal="left" vertical="top" wrapText="1"/>
    </xf>
    <xf numFmtId="4" fontId="47" fillId="0" borderId="0" xfId="4" applyNumberFormat="1" applyFont="1"/>
    <xf numFmtId="0" fontId="49" fillId="0" borderId="21" xfId="7" applyFont="1" applyBorder="1" applyAlignment="1">
      <alignment horizontal="justify"/>
    </xf>
    <xf numFmtId="171" fontId="47" fillId="0" borderId="21" xfId="4" applyNumberFormat="1" applyFont="1" applyBorder="1"/>
    <xf numFmtId="173" fontId="47" fillId="0" borderId="0" xfId="4" applyNumberFormat="1" applyFont="1"/>
    <xf numFmtId="172" fontId="47" fillId="0" borderId="0" xfId="4" applyNumberFormat="1" applyFont="1"/>
    <xf numFmtId="174" fontId="47" fillId="0" borderId="21" xfId="4" applyNumberFormat="1" applyFont="1" applyBorder="1"/>
    <xf numFmtId="0" fontId="47" fillId="0" borderId="22" xfId="4" applyFont="1" applyBorder="1"/>
    <xf numFmtId="0" fontId="49" fillId="0" borderId="22" xfId="4" applyFont="1" applyBorder="1" applyAlignment="1">
      <alignment horizontal="justify"/>
    </xf>
    <xf numFmtId="0" fontId="50" fillId="0" borderId="22" xfId="6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/>
    </xf>
    <xf numFmtId="0" fontId="2" fillId="2" borderId="0" xfId="0" applyFont="1" applyFill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left" vertical="top" wrapText="1"/>
      <protection locked="0"/>
    </xf>
    <xf numFmtId="0" fontId="14" fillId="2" borderId="0" xfId="0" applyFont="1" applyFill="1" applyAlignment="1">
      <alignment horizontal="center"/>
    </xf>
    <xf numFmtId="0" fontId="3" fillId="2" borderId="0" xfId="2" applyNumberFormat="1" applyFont="1" applyFill="1" applyAlignment="1">
      <alignment horizontal="center" vertical="center"/>
    </xf>
    <xf numFmtId="0" fontId="15" fillId="2" borderId="1" xfId="0" applyFont="1" applyFill="1" applyBorder="1" applyAlignment="1" applyProtection="1">
      <alignment horizontal="center"/>
      <protection locked="0"/>
    </xf>
    <xf numFmtId="0" fontId="8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center" vertical="top"/>
    </xf>
    <xf numFmtId="0" fontId="5" fillId="3" borderId="2" xfId="3" applyFont="1" applyFill="1" applyBorder="1" applyAlignment="1">
      <alignment horizontal="center" vertical="center"/>
    </xf>
    <xf numFmtId="0" fontId="5" fillId="3" borderId="5" xfId="3" applyFont="1" applyFill="1" applyBorder="1" applyAlignment="1">
      <alignment horizontal="center" vertical="center"/>
    </xf>
    <xf numFmtId="0" fontId="6" fillId="3" borderId="3" xfId="3" applyFont="1" applyFill="1" applyBorder="1" applyAlignment="1">
      <alignment horizontal="center" vertical="center"/>
    </xf>
    <xf numFmtId="0" fontId="6" fillId="3" borderId="0" xfId="3" applyFont="1" applyFill="1" applyAlignment="1">
      <alignment horizontal="center" vertical="center"/>
    </xf>
    <xf numFmtId="0" fontId="6" fillId="3" borderId="3" xfId="3" applyFont="1" applyFill="1" applyBorder="1" applyAlignment="1">
      <alignment horizontal="right" vertical="top"/>
    </xf>
    <xf numFmtId="0" fontId="6" fillId="3" borderId="0" xfId="3" applyFont="1" applyFill="1" applyAlignment="1">
      <alignment horizontal="right" vertical="top"/>
    </xf>
    <xf numFmtId="0" fontId="3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0" fontId="7" fillId="2" borderId="0" xfId="0" applyFont="1" applyFill="1" applyAlignment="1" applyProtection="1">
      <alignment horizontal="center" vertical="top"/>
      <protection locked="0"/>
    </xf>
    <xf numFmtId="0" fontId="7" fillId="2" borderId="0" xfId="0" applyFont="1" applyFill="1" applyAlignment="1" applyProtection="1">
      <alignment horizontal="center" vertical="top" wrapText="1"/>
      <protection locked="0"/>
    </xf>
    <xf numFmtId="0" fontId="12" fillId="2" borderId="0" xfId="0" applyFont="1" applyFill="1" applyAlignment="1" applyProtection="1">
      <alignment horizontal="center"/>
      <protection locked="0"/>
    </xf>
    <xf numFmtId="0" fontId="13" fillId="2" borderId="0" xfId="0" applyFont="1" applyFill="1" applyAlignment="1" applyProtection="1">
      <alignment horizontal="center" vertical="top" wrapText="1"/>
      <protection locked="0"/>
    </xf>
    <xf numFmtId="0" fontId="20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horizontal="left" vertical="top" wrapText="1"/>
    </xf>
    <xf numFmtId="0" fontId="3" fillId="2" borderId="1" xfId="0" applyFont="1" applyFill="1" applyBorder="1" applyAlignment="1" applyProtection="1">
      <alignment horizontal="center"/>
      <protection locked="0"/>
    </xf>
    <xf numFmtId="0" fontId="24" fillId="2" borderId="0" xfId="3" applyFont="1" applyFill="1" applyAlignment="1">
      <alignment horizontal="center"/>
    </xf>
    <xf numFmtId="0" fontId="3" fillId="2" borderId="0" xfId="3" applyFont="1" applyFill="1" applyAlignment="1">
      <alignment horizontal="center"/>
    </xf>
    <xf numFmtId="165" fontId="6" fillId="3" borderId="3" xfId="1" applyNumberFormat="1" applyFont="1" applyFill="1" applyBorder="1" applyAlignment="1">
      <alignment horizontal="center" vertical="center"/>
    </xf>
    <xf numFmtId="165" fontId="6" fillId="3" borderId="4" xfId="1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18" fillId="2" borderId="0" xfId="0" applyFont="1" applyFill="1" applyAlignment="1">
      <alignment vertical="top" wrapText="1"/>
    </xf>
    <xf numFmtId="0" fontId="18" fillId="2" borderId="0" xfId="0" applyFont="1" applyFill="1" applyAlignment="1">
      <alignment horizontal="left" vertical="top" wrapText="1"/>
    </xf>
    <xf numFmtId="0" fontId="20" fillId="2" borderId="0" xfId="0" applyFont="1" applyFill="1" applyAlignment="1">
      <alignment vertical="top" wrapText="1"/>
    </xf>
    <xf numFmtId="0" fontId="6" fillId="3" borderId="1" xfId="3" applyFont="1" applyFill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24" fillId="2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24" fillId="2" borderId="1" xfId="0" applyFont="1" applyFill="1" applyBorder="1" applyAlignment="1" applyProtection="1">
      <alignment horizontal="center"/>
      <protection locked="0"/>
    </xf>
    <xf numFmtId="0" fontId="6" fillId="3" borderId="9" xfId="3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" fillId="2" borderId="3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left" vertical="top"/>
    </xf>
    <xf numFmtId="0" fontId="7" fillId="2" borderId="0" xfId="0" applyFont="1" applyFill="1" applyAlignment="1">
      <alignment horizontal="left" vertical="top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top" wrapText="1"/>
    </xf>
    <xf numFmtId="0" fontId="30" fillId="2" borderId="0" xfId="3" applyFont="1" applyFill="1" applyAlignment="1">
      <alignment horizontal="center"/>
    </xf>
    <xf numFmtId="3" fontId="3" fillId="2" borderId="0" xfId="0" applyNumberFormat="1" applyFont="1" applyFill="1" applyAlignment="1">
      <alignment horizontal="left" vertical="top" wrapText="1"/>
    </xf>
    <xf numFmtId="3" fontId="7" fillId="2" borderId="0" xfId="0" applyNumberFormat="1" applyFont="1" applyFill="1" applyAlignment="1">
      <alignment horizontal="left" vertical="top" wrapText="1"/>
    </xf>
    <xf numFmtId="3" fontId="8" fillId="2" borderId="0" xfId="0" applyNumberFormat="1" applyFont="1" applyFill="1" applyAlignment="1">
      <alignment horizontal="left" vertical="top" wrapText="1"/>
    </xf>
    <xf numFmtId="3" fontId="7" fillId="2" borderId="0" xfId="0" applyNumberFormat="1" applyFont="1" applyFill="1" applyAlignment="1">
      <alignment horizontal="left" vertical="top"/>
    </xf>
    <xf numFmtId="0" fontId="7" fillId="2" borderId="1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7" fillId="2" borderId="0" xfId="3" applyFont="1" applyFill="1" applyAlignment="1">
      <alignment horizontal="left" vertical="top"/>
    </xf>
    <xf numFmtId="0" fontId="3" fillId="2" borderId="0" xfId="3" applyFont="1" applyFill="1" applyAlignment="1">
      <alignment horizontal="left" vertical="top"/>
    </xf>
    <xf numFmtId="0" fontId="7" fillId="2" borderId="0" xfId="3" applyFont="1" applyFill="1" applyAlignment="1">
      <alignment horizontal="left" vertical="top" wrapText="1"/>
    </xf>
    <xf numFmtId="43" fontId="7" fillId="2" borderId="0" xfId="1" applyFont="1" applyFill="1" applyBorder="1" applyAlignment="1" applyProtection="1">
      <alignment horizontal="center"/>
      <protection locked="0"/>
    </xf>
    <xf numFmtId="0" fontId="3" fillId="2" borderId="0" xfId="3" applyFont="1" applyFill="1" applyAlignment="1">
      <alignment horizontal="left" vertical="top" wrapText="1"/>
    </xf>
    <xf numFmtId="0" fontId="3" fillId="2" borderId="5" xfId="3" applyFont="1" applyFill="1" applyBorder="1" applyAlignment="1">
      <alignment horizontal="left" vertical="top" wrapText="1"/>
    </xf>
    <xf numFmtId="0" fontId="3" fillId="2" borderId="7" xfId="3" applyFont="1" applyFill="1" applyBorder="1" applyAlignment="1">
      <alignment horizontal="left" vertical="top" wrapText="1"/>
    </xf>
    <xf numFmtId="0" fontId="3" fillId="2" borderId="1" xfId="3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4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/>
    </xf>
    <xf numFmtId="0" fontId="42" fillId="0" borderId="0" xfId="0" applyFont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8" fillId="5" borderId="12" xfId="0" applyFont="1" applyFill="1" applyBorder="1" applyAlignment="1">
      <alignment horizontal="center" vertical="center" wrapText="1"/>
    </xf>
    <xf numFmtId="0" fontId="38" fillId="5" borderId="9" xfId="0" applyFont="1" applyFill="1" applyBorder="1" applyAlignment="1">
      <alignment horizontal="center" vertical="center" wrapText="1"/>
    </xf>
    <xf numFmtId="0" fontId="38" fillId="5" borderId="1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center" wrapText="1"/>
    </xf>
    <xf numFmtId="0" fontId="3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vertical="top"/>
    </xf>
    <xf numFmtId="0" fontId="52" fillId="0" borderId="14" xfId="8" applyFont="1" applyBorder="1" applyAlignment="1">
      <alignment horizontal="center" vertical="center" wrapText="1"/>
    </xf>
    <xf numFmtId="0" fontId="41" fillId="0" borderId="0" xfId="5" applyFont="1" applyAlignment="1">
      <alignment horizontal="right"/>
    </xf>
    <xf numFmtId="0" fontId="27" fillId="0" borderId="13" xfId="8" applyFont="1" applyBorder="1" applyAlignment="1">
      <alignment horizontal="center"/>
    </xf>
    <xf numFmtId="0" fontId="55" fillId="6" borderId="14" xfId="4" applyFont="1" applyFill="1" applyBorder="1" applyAlignment="1">
      <alignment horizontal="center"/>
    </xf>
    <xf numFmtId="0" fontId="55" fillId="6" borderId="14" xfId="4" applyFont="1" applyFill="1" applyBorder="1" applyAlignment="1">
      <alignment horizontal="left"/>
    </xf>
    <xf numFmtId="0" fontId="54" fillId="6" borderId="14" xfId="6" applyFont="1" applyFill="1" applyBorder="1" applyAlignment="1">
      <alignment horizontal="center" vertical="center" wrapText="1"/>
    </xf>
    <xf numFmtId="0" fontId="53" fillId="6" borderId="14" xfId="6" applyFont="1" applyFill="1" applyBorder="1" applyAlignment="1">
      <alignment horizontal="center" vertical="center" wrapText="1"/>
    </xf>
    <xf numFmtId="0" fontId="53" fillId="6" borderId="14" xfId="6" applyFont="1" applyFill="1" applyBorder="1" applyAlignment="1">
      <alignment horizontal="center" vertical="top" wrapText="1"/>
    </xf>
    <xf numFmtId="0" fontId="53" fillId="6" borderId="14" xfId="6" applyFont="1" applyFill="1" applyBorder="1" applyAlignment="1">
      <alignment horizontal="center" vertical="center" wrapText="1"/>
    </xf>
    <xf numFmtId="0" fontId="6" fillId="6" borderId="2" xfId="3" applyFont="1" applyFill="1" applyBorder="1" applyAlignment="1">
      <alignment horizontal="center" vertical="center" wrapText="1"/>
    </xf>
    <xf numFmtId="0" fontId="6" fillId="6" borderId="3" xfId="3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6" fillId="6" borderId="19" xfId="3" applyFont="1" applyFill="1" applyBorder="1" applyAlignment="1">
      <alignment horizontal="center" vertical="center" wrapText="1"/>
    </xf>
    <xf numFmtId="0" fontId="6" fillId="6" borderId="3" xfId="3" applyFont="1" applyFill="1" applyBorder="1" applyAlignment="1">
      <alignment horizontal="center" vertical="center" wrapText="1"/>
    </xf>
    <xf numFmtId="0" fontId="6" fillId="6" borderId="4" xfId="3" applyFont="1" applyFill="1" applyBorder="1" applyAlignment="1">
      <alignment horizontal="center" vertical="center" wrapText="1"/>
    </xf>
    <xf numFmtId="0" fontId="6" fillId="6" borderId="7" xfId="3" applyFont="1" applyFill="1" applyBorder="1" applyAlignment="1">
      <alignment horizontal="center" vertical="center" wrapText="1"/>
    </xf>
    <xf numFmtId="0" fontId="6" fillId="6" borderId="1" xfId="3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6" fillId="6" borderId="18" xfId="3" applyFont="1" applyFill="1" applyBorder="1" applyAlignment="1">
      <alignment horizontal="center" vertical="center" wrapText="1"/>
    </xf>
    <xf numFmtId="0" fontId="6" fillId="6" borderId="1" xfId="3" applyFont="1" applyFill="1" applyBorder="1" applyAlignment="1">
      <alignment horizontal="center" vertical="center" wrapText="1"/>
    </xf>
    <xf numFmtId="0" fontId="6" fillId="6" borderId="8" xfId="3" applyFont="1" applyFill="1" applyBorder="1" applyAlignment="1">
      <alignment horizontal="center" vertical="center" wrapText="1"/>
    </xf>
  </cellXfs>
  <cellStyles count="9">
    <cellStyle name="=C:\WINNT\SYSTEM32\COMMAND.COM" xfId="2" xr:uid="{00000000-0005-0000-0000-000000000000}"/>
    <cellStyle name="Millares" xfId="1" builtinId="3"/>
    <cellStyle name="Normal" xfId="0" builtinId="0"/>
    <cellStyle name="Normal 15" xfId="8" xr:uid="{1774700E-D6B0-4444-B0FC-FC581C08788B}"/>
    <cellStyle name="Normal 2" xfId="3" xr:uid="{00000000-0005-0000-0000-000003000000}"/>
    <cellStyle name="Normal 6 5 2" xfId="4" xr:uid="{A516715C-944A-4BD7-B5FE-9E2A4C3E70F3}"/>
    <cellStyle name="Normal 6 5 2 3" xfId="7" xr:uid="{F8CB0D7B-C0F3-4B34-8797-E58873946E11}"/>
    <cellStyle name="Normal 9 3 2" xfId="6" xr:uid="{DCB3D97B-1834-4C6C-AA1C-D0D083F9B4A3}"/>
    <cellStyle name="Normal_Formatos aspecto Financiero 2 2" xfId="5" xr:uid="{8258575F-C695-41F3-ADAA-9B88E79FFA8B}"/>
  </cellStyles>
  <dxfs count="0"/>
  <tableStyles count="0" defaultTableStyle="TableStyleMedium2" defaultPivotStyle="PivotStyleLight16"/>
  <colors>
    <mruColors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876300</xdr:colOff>
      <xdr:row>68</xdr:row>
      <xdr:rowOff>114300</xdr:rowOff>
    </xdr:from>
    <xdr:to>
      <xdr:col>4</xdr:col>
      <xdr:colOff>266700</xdr:colOff>
      <xdr:row>73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52525" y="13144500"/>
          <a:ext cx="2305050" cy="857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_________________________________    LIC.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PEDRO TORRES GONZÁLEZ</a:t>
          </a:r>
        </a:p>
        <a:p>
          <a:pPr algn="ctr"/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SUBSECRETARIO DE EGRESOS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742951</xdr:colOff>
      <xdr:row>67</xdr:row>
      <xdr:rowOff>180975</xdr:rowOff>
    </xdr:from>
    <xdr:to>
      <xdr:col>9</xdr:col>
      <xdr:colOff>466725</xdr:colOff>
      <xdr:row>72</xdr:row>
      <xdr:rowOff>85725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677026" y="13115925"/>
          <a:ext cx="2714624" cy="857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___________________________________      C.P.C.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RAYMUNDO SEGURA ESTRADA</a:t>
          </a:r>
        </a:p>
        <a:p>
          <a:pPr algn="ctr"/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SECRETARIO DE FINANZAS Y ADMINISTRACION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4</xdr:col>
      <xdr:colOff>180975</xdr:colOff>
      <xdr:row>74</xdr:row>
      <xdr:rowOff>19050</xdr:rowOff>
    </xdr:from>
    <xdr:ext cx="2857500" cy="490327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82909E9-4926-4960-BA2A-3CFA70CA9AD0}"/>
            </a:ext>
          </a:extLst>
        </xdr:cNvPr>
        <xdr:cNvSpPr txBox="1"/>
      </xdr:nvSpPr>
      <xdr:spPr>
        <a:xfrm flipH="1">
          <a:off x="3371850" y="14287500"/>
          <a:ext cx="2857500" cy="4903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9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____________________________________</a:t>
          </a:r>
        </a:p>
        <a:p>
          <a:pPr algn="ctr"/>
          <a:r>
            <a:rPr lang="es-MX" sz="900" b="0" i="0" u="none" strike="noStrike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MTRO. RICARDO SALINAS MÉNDEZ</a:t>
          </a:r>
        </a:p>
        <a:p>
          <a:pPr algn="ctr"/>
          <a:r>
            <a:rPr lang="es-MX" sz="900" b="0" i="0" u="none" strike="noStrike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OFICIAL MAYOR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84</xdr:row>
      <xdr:rowOff>28575</xdr:rowOff>
    </xdr:from>
    <xdr:ext cx="2857500" cy="609013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97F5731-FF3E-471F-9EC8-B56070512D3E}"/>
            </a:ext>
          </a:extLst>
        </xdr:cNvPr>
        <xdr:cNvSpPr txBox="1"/>
      </xdr:nvSpPr>
      <xdr:spPr>
        <a:xfrm flipH="1">
          <a:off x="1552575" y="16030575"/>
          <a:ext cx="2857500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____________________________________</a:t>
          </a:r>
        </a:p>
        <a:p>
          <a:pPr algn="ctr"/>
          <a:r>
            <a:rPr lang="es-MX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PEDRO TORRES GONZÁLEZ</a:t>
          </a:r>
        </a:p>
        <a:p>
          <a:pPr algn="ctr"/>
          <a:r>
            <a:rPr lang="es-MX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SUBSECRETARIO DE EGRESOS</a:t>
          </a:r>
          <a:endParaRPr lang="es-MX" sz="1100"/>
        </a:p>
      </xdr:txBody>
    </xdr:sp>
    <xdr:clientData/>
  </xdr:oneCellAnchor>
  <xdr:oneCellAnchor>
    <xdr:from>
      <xdr:col>3</xdr:col>
      <xdr:colOff>3057525</xdr:colOff>
      <xdr:row>84</xdr:row>
      <xdr:rowOff>38100</xdr:rowOff>
    </xdr:from>
    <xdr:ext cx="2857500" cy="609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7584325-AA6C-4D4A-AF1E-98CFE33BACF3}"/>
            </a:ext>
          </a:extLst>
        </xdr:cNvPr>
        <xdr:cNvSpPr txBox="1"/>
      </xdr:nvSpPr>
      <xdr:spPr>
        <a:xfrm flipH="1">
          <a:off x="3048000" y="16040100"/>
          <a:ext cx="2857500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____________________________________</a:t>
          </a:r>
        </a:p>
        <a:p>
          <a:pPr algn="ctr"/>
          <a:r>
            <a:rPr lang="es-MX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C.P.C RAYMUNDO SEGURA ESTRADA</a:t>
          </a:r>
        </a:p>
        <a:p>
          <a:pPr algn="ctr"/>
          <a:r>
            <a:rPr lang="es-MX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SECRETARIO DE FINANZAS Y ADMINISTRACIÓN</a:t>
          </a:r>
          <a:endParaRPr lang="es-MX" sz="1100"/>
        </a:p>
      </xdr:txBody>
    </xdr:sp>
    <xdr:clientData/>
  </xdr:oneCellAnchor>
  <xdr:oneCellAnchor>
    <xdr:from>
      <xdr:col>3</xdr:col>
      <xdr:colOff>828675</xdr:colOff>
      <xdr:row>91</xdr:row>
      <xdr:rowOff>76200</xdr:rowOff>
    </xdr:from>
    <xdr:ext cx="2857500" cy="609013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8D8DE653-335A-420F-BCC0-0A15C2AFFFCC}"/>
            </a:ext>
          </a:extLst>
        </xdr:cNvPr>
        <xdr:cNvSpPr txBox="1"/>
      </xdr:nvSpPr>
      <xdr:spPr>
        <a:xfrm flipH="1">
          <a:off x="3048000" y="17411700"/>
          <a:ext cx="2857500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____________________________________</a:t>
          </a:r>
        </a:p>
        <a:p>
          <a:pPr algn="ctr"/>
          <a:r>
            <a:rPr lang="es-MX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MTRO. RICARDO SALINAS MÉNDEZ</a:t>
          </a:r>
        </a:p>
        <a:p>
          <a:pPr algn="ctr"/>
          <a:r>
            <a:rPr lang="es-MX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OFICIAL MAYOR</a:t>
          </a:r>
          <a:endParaRPr lang="es-MX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1174761</xdr:colOff>
      <xdr:row>56</xdr:row>
      <xdr:rowOff>81185</xdr:rowOff>
    </xdr:from>
    <xdr:ext cx="2857500" cy="490327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5D58D01-8A1F-4BB2-B21A-EF7F5DD394A8}"/>
            </a:ext>
          </a:extLst>
        </xdr:cNvPr>
        <xdr:cNvSpPr txBox="1"/>
      </xdr:nvSpPr>
      <xdr:spPr>
        <a:xfrm flipH="1">
          <a:off x="6242061" y="10749185"/>
          <a:ext cx="2857500" cy="4903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9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____________________________________</a:t>
          </a:r>
        </a:p>
        <a:p>
          <a:pPr algn="ctr"/>
          <a:r>
            <a:rPr lang="es-MX" sz="900" b="0" i="0" u="none" strike="noStrike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MTRO. RICARDO SALINAS MÉNDEZ</a:t>
          </a:r>
        </a:p>
        <a:p>
          <a:pPr algn="ctr"/>
          <a:r>
            <a:rPr lang="es-MX" sz="900" b="0" i="0" u="none" strike="noStrike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OFICIAL MAYOR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1038225</xdr:colOff>
      <xdr:row>74</xdr:row>
      <xdr:rowOff>0</xdr:rowOff>
    </xdr:from>
    <xdr:ext cx="2857500" cy="490327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998F809-1652-46A5-9130-FDBEF5C937B9}"/>
            </a:ext>
          </a:extLst>
        </xdr:cNvPr>
        <xdr:cNvSpPr txBox="1"/>
      </xdr:nvSpPr>
      <xdr:spPr>
        <a:xfrm flipH="1">
          <a:off x="3048000" y="14097000"/>
          <a:ext cx="2857500" cy="490327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9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____________________________________</a:t>
          </a:r>
        </a:p>
        <a:p>
          <a:pPr algn="ctr"/>
          <a:r>
            <a:rPr lang="es-MX" sz="900" b="0" i="0" u="none" strike="noStrike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MTRO. RICARDO SALINAS MÉNDEZ</a:t>
          </a:r>
        </a:p>
        <a:p>
          <a:pPr algn="ctr"/>
          <a:r>
            <a:rPr lang="es-MX" sz="900" b="0" i="0" u="none" strike="noStrike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OFICIAL MAYOR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76200</xdr:colOff>
      <xdr:row>82</xdr:row>
      <xdr:rowOff>133350</xdr:rowOff>
    </xdr:from>
    <xdr:ext cx="2714625" cy="609013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E55D617-020D-48B7-9B52-AE0C1402B9AE}"/>
            </a:ext>
          </a:extLst>
        </xdr:cNvPr>
        <xdr:cNvSpPr txBox="1"/>
      </xdr:nvSpPr>
      <xdr:spPr>
        <a:xfrm>
          <a:off x="1600200" y="15754350"/>
          <a:ext cx="27146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____________________________________LIC.</a:t>
          </a:r>
          <a:r>
            <a:rPr lang="es-MX" sz="1100" baseline="0"/>
            <a:t> PEDRO GONZÁLEZ TORRES</a:t>
          </a:r>
        </a:p>
        <a:p>
          <a:pPr algn="ctr"/>
          <a:r>
            <a:rPr lang="es-MX" sz="1100" baseline="0"/>
            <a:t>SUBSECRETARIO DE EGRESOS</a:t>
          </a:r>
          <a:endParaRPr lang="es-MX" sz="1100"/>
        </a:p>
      </xdr:txBody>
    </xdr:sp>
    <xdr:clientData/>
  </xdr:oneCellAnchor>
  <xdr:oneCellAnchor>
    <xdr:from>
      <xdr:col>5</xdr:col>
      <xdr:colOff>2543176</xdr:colOff>
      <xdr:row>82</xdr:row>
      <xdr:rowOff>142875</xdr:rowOff>
    </xdr:from>
    <xdr:ext cx="2876550" cy="78124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F258E6BC-C446-4AB0-B68C-9803D6415102}"/>
            </a:ext>
          </a:extLst>
        </xdr:cNvPr>
        <xdr:cNvSpPr txBox="1"/>
      </xdr:nvSpPr>
      <xdr:spPr>
        <a:xfrm>
          <a:off x="4572001" y="15763875"/>
          <a:ext cx="2876550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____________________________________</a:t>
          </a:r>
        </a:p>
        <a:p>
          <a:pPr algn="ctr"/>
          <a:r>
            <a:rPr lang="es-MX" sz="1100" baseline="0"/>
            <a:t>C.P.C. RAYMUNDO SEGURA ESTRADA</a:t>
          </a:r>
        </a:p>
        <a:p>
          <a:pPr algn="ctr"/>
          <a:r>
            <a:rPr lang="es-MX" sz="1100" baseline="0"/>
            <a:t>SECRETARIO DE FINANZAS Y ADMINISTRACIÓN	</a:t>
          </a:r>
          <a:endParaRPr lang="es-MX" sz="1100"/>
        </a:p>
      </xdr:txBody>
    </xdr:sp>
    <xdr:clientData/>
  </xdr:oneCellAnchor>
  <xdr:oneCellAnchor>
    <xdr:from>
      <xdr:col>5</xdr:col>
      <xdr:colOff>323850</xdr:colOff>
      <xdr:row>92</xdr:row>
      <xdr:rowOff>0</xdr:rowOff>
    </xdr:from>
    <xdr:ext cx="2857500" cy="58554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1E7035B1-C615-4B1B-A9BF-C460B01D6036}"/>
            </a:ext>
          </a:extLst>
        </xdr:cNvPr>
        <xdr:cNvSpPr txBox="1"/>
      </xdr:nvSpPr>
      <xdr:spPr>
        <a:xfrm flipH="1">
          <a:off x="4133850" y="17526000"/>
          <a:ext cx="2857500" cy="58554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05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____________________________________</a:t>
          </a:r>
        </a:p>
        <a:p>
          <a:pPr algn="ctr"/>
          <a:r>
            <a:rPr lang="es-MX" sz="105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MTRO. RICARDO SALINAS MÉNDEZ</a:t>
          </a:r>
        </a:p>
        <a:p>
          <a:pPr algn="ctr"/>
          <a:r>
            <a:rPr lang="es-MX" sz="105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OFICIAL MAYOR</a:t>
          </a:r>
          <a:endParaRPr lang="es-MX" sz="1050">
            <a:latin typeface="+mn-lt"/>
            <a:cs typeface="Arial" panose="020B0604020202020204" pitchFamily="34" charset="0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1</xdr:row>
      <xdr:rowOff>104776</xdr:rowOff>
    </xdr:from>
    <xdr:ext cx="1847850" cy="748664"/>
    <xdr:pic>
      <xdr:nvPicPr>
        <xdr:cNvPr id="2" name="Imagen 1">
          <a:extLst>
            <a:ext uri="{FF2B5EF4-FFF2-40B4-BE49-F238E27FC236}">
              <a16:creationId xmlns:a16="http://schemas.microsoft.com/office/drawing/2014/main" id="{D1066FA5-BEFF-425D-913A-7CA20CDFA41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95276"/>
          <a:ext cx="1847850" cy="748664"/>
        </a:xfrm>
        <a:prstGeom prst="rect">
          <a:avLst/>
        </a:prstGeom>
      </xdr:spPr>
    </xdr:pic>
    <xdr:clientData/>
  </xdr:oneCellAnchor>
  <xdr:oneCellAnchor>
    <xdr:from>
      <xdr:col>6</xdr:col>
      <xdr:colOff>257174</xdr:colOff>
      <xdr:row>1</xdr:row>
      <xdr:rowOff>152400</xdr:rowOff>
    </xdr:from>
    <xdr:ext cx="2124075" cy="838200"/>
    <xdr:pic>
      <xdr:nvPicPr>
        <xdr:cNvPr id="3" name="Imagen 2" descr="G:\2021\nueva administración\LOGOS\finanzas copia.jpg">
          <a:extLst>
            <a:ext uri="{FF2B5EF4-FFF2-40B4-BE49-F238E27FC236}">
              <a16:creationId xmlns:a16="http://schemas.microsoft.com/office/drawing/2014/main" id="{F66D3C62-0312-42E2-AFBF-C636484C010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4" y="342900"/>
          <a:ext cx="2124075" cy="8382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732695</xdr:colOff>
      <xdr:row>40</xdr:row>
      <xdr:rowOff>168517</xdr:rowOff>
    </xdr:from>
    <xdr:to>
      <xdr:col>3</xdr:col>
      <xdr:colOff>1377465</xdr:colOff>
      <xdr:row>44</xdr:row>
      <xdr:rowOff>131883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480D454-5AAE-4919-831E-683AFB5C6A3B}"/>
            </a:ext>
          </a:extLst>
        </xdr:cNvPr>
        <xdr:cNvSpPr txBox="1"/>
      </xdr:nvSpPr>
      <xdr:spPr>
        <a:xfrm>
          <a:off x="2256695" y="7788517"/>
          <a:ext cx="787645" cy="7253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50"/>
            <a:t>________________________________</a:t>
          </a:r>
        </a:p>
        <a:p>
          <a:pPr algn="ctr"/>
          <a:r>
            <a:rPr lang="en-US" sz="1050"/>
            <a:t>LIC.</a:t>
          </a:r>
          <a:r>
            <a:rPr lang="en-US" sz="1050" baseline="0"/>
            <a:t> PEDRO TORRES GONZÁLEZ</a:t>
          </a:r>
          <a:endParaRPr lang="en-US" sz="1050"/>
        </a:p>
        <a:p>
          <a:pPr algn="ctr"/>
          <a:r>
            <a:rPr lang="en-US" sz="1050"/>
            <a:t>SUBSECRETARIO DE EGRESOS</a:t>
          </a:r>
        </a:p>
      </xdr:txBody>
    </xdr:sp>
    <xdr:clientData/>
  </xdr:twoCellAnchor>
  <xdr:twoCellAnchor>
    <xdr:from>
      <xdr:col>5</xdr:col>
      <xdr:colOff>769325</xdr:colOff>
      <xdr:row>40</xdr:row>
      <xdr:rowOff>175848</xdr:rowOff>
    </xdr:from>
    <xdr:to>
      <xdr:col>8</xdr:col>
      <xdr:colOff>615461</xdr:colOff>
      <xdr:row>44</xdr:row>
      <xdr:rowOff>102581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B8EC53C-D2C0-40F4-A2BA-0E3E88CB5B22}"/>
            </a:ext>
          </a:extLst>
        </xdr:cNvPr>
        <xdr:cNvSpPr txBox="1"/>
      </xdr:nvSpPr>
      <xdr:spPr>
        <a:xfrm>
          <a:off x="4569800" y="7795848"/>
          <a:ext cx="2141661" cy="6887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50"/>
            <a:t>________________________________</a:t>
          </a:r>
        </a:p>
        <a:p>
          <a:pPr algn="ctr"/>
          <a:r>
            <a:rPr lang="en-US" sz="1050"/>
            <a:t>C.P.C.</a:t>
          </a:r>
          <a:r>
            <a:rPr lang="en-US" sz="1050" baseline="0"/>
            <a:t> RAYMUNDO SEGURA ESTRADA</a:t>
          </a:r>
          <a:endParaRPr lang="en-US" sz="1050"/>
        </a:p>
        <a:p>
          <a:pPr algn="ctr"/>
          <a:r>
            <a:rPr lang="en-US" sz="1050"/>
            <a:t>SECRETARIO</a:t>
          </a:r>
          <a:r>
            <a:rPr lang="en-US" sz="1050" baseline="0"/>
            <a:t> DE FINANZAS Y ADMINISTRACION</a:t>
          </a:r>
          <a:endParaRPr lang="en-US" sz="1050"/>
        </a:p>
      </xdr:txBody>
    </xdr:sp>
    <xdr:clientData/>
  </xdr:twoCellAnchor>
  <xdr:oneCellAnchor>
    <xdr:from>
      <xdr:col>3</xdr:col>
      <xdr:colOff>1229595</xdr:colOff>
      <xdr:row>48</xdr:row>
      <xdr:rowOff>0</xdr:rowOff>
    </xdr:from>
    <xdr:ext cx="2857500" cy="58554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1118478E-D328-433A-B048-B03C5A2B200A}"/>
            </a:ext>
          </a:extLst>
        </xdr:cNvPr>
        <xdr:cNvSpPr txBox="1"/>
      </xdr:nvSpPr>
      <xdr:spPr>
        <a:xfrm flipH="1">
          <a:off x="3048870" y="9144000"/>
          <a:ext cx="2857500" cy="5855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05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____________________________________</a:t>
          </a:r>
        </a:p>
        <a:p>
          <a:pPr algn="ctr"/>
          <a:r>
            <a:rPr lang="es-MX" sz="105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MTRO. RICARDO SALINAS MÉNDEZ</a:t>
          </a:r>
        </a:p>
        <a:p>
          <a:pPr algn="ctr"/>
          <a:r>
            <a:rPr lang="es-MX" sz="105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OFICIAL MAYOR</a:t>
          </a:r>
          <a:endParaRPr lang="es-MX" sz="105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112073</xdr:colOff>
      <xdr:row>44</xdr:row>
      <xdr:rowOff>138116</xdr:rowOff>
    </xdr:from>
    <xdr:to>
      <xdr:col>8</xdr:col>
      <xdr:colOff>601494</xdr:colOff>
      <xdr:row>51</xdr:row>
      <xdr:rowOff>42334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ACB1E14D-E346-4700-BCB9-F4F2FE930CAE}"/>
            </a:ext>
          </a:extLst>
        </xdr:cNvPr>
        <xdr:cNvSpPr txBox="1">
          <a:spLocks noChangeArrowheads="1"/>
        </xdr:cNvSpPr>
      </xdr:nvSpPr>
      <xdr:spPr bwMode="auto">
        <a:xfrm>
          <a:off x="4684073" y="8520116"/>
          <a:ext cx="2013421" cy="12377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800" b="0" i="0" strike="noStrike">
              <a:solidFill>
                <a:srgbClr val="000000"/>
              </a:solidFill>
              <a:latin typeface="Arial"/>
              <a:ea typeface="+mn-ea"/>
              <a:cs typeface="Arial"/>
            </a:rPr>
            <a:t>Secretario de Finanzas y Administración</a:t>
          </a:r>
        </a:p>
        <a:p>
          <a:pPr algn="ctr" rtl="1">
            <a:defRPr sz="1000"/>
          </a:pPr>
          <a:endParaRPr lang="es-MX" sz="800" b="0" i="0" strike="noStrike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ctr" rtl="1">
            <a:defRPr sz="1000"/>
          </a:pPr>
          <a:endParaRPr lang="es-MX" sz="800" b="0" i="0" strike="noStrike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ctr" rtl="1">
            <a:defRPr sz="1000"/>
          </a:pPr>
          <a:endParaRPr lang="es-MX" sz="800" b="0" i="0" strike="noStrike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ctr" rtl="1">
            <a:defRPr sz="1000"/>
          </a:pPr>
          <a:endParaRPr lang="es-MX" sz="800" b="0" i="0" strike="noStrike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ctr" rtl="1">
            <a:defRPr sz="1000"/>
          </a:pPr>
          <a:r>
            <a:rPr lang="es-MX" sz="800" b="0" i="0" strike="noStrike">
              <a:solidFill>
                <a:srgbClr val="000000"/>
              </a:solidFill>
              <a:latin typeface="Arial"/>
              <a:ea typeface="+mn-ea"/>
              <a:cs typeface="Arial"/>
            </a:rPr>
            <a:t>C.P.C. Raymundo</a:t>
          </a:r>
          <a:r>
            <a:rPr lang="es-MX" sz="8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 Segura Estrada</a:t>
          </a:r>
          <a:endParaRPr lang="es-MX" sz="800" b="0" i="0" strike="noStrike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44</xdr:row>
      <xdr:rowOff>169792</xdr:rowOff>
    </xdr:from>
    <xdr:to>
      <xdr:col>1</xdr:col>
      <xdr:colOff>111453</xdr:colOff>
      <xdr:row>50</xdr:row>
      <xdr:rowOff>71601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C71B47C6-7E4E-4AF6-9163-41549E1A03F6}"/>
            </a:ext>
          </a:extLst>
        </xdr:cNvPr>
        <xdr:cNvSpPr txBox="1">
          <a:spLocks noChangeArrowheads="1"/>
        </xdr:cNvSpPr>
      </xdr:nvSpPr>
      <xdr:spPr bwMode="auto">
        <a:xfrm>
          <a:off x="0" y="8551792"/>
          <a:ext cx="873453" cy="10448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800" b="0" i="0" strike="noStrike" baseline="0">
              <a:solidFill>
                <a:srgbClr val="000000"/>
              </a:solidFill>
              <a:latin typeface="Arial"/>
              <a:cs typeface="Arial"/>
            </a:rPr>
            <a:t>Titular de la Unidad de Deuda y Financiamiento</a:t>
          </a:r>
          <a:endParaRPr lang="es-MX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8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Lic. Yomeida Jiménez Ramíre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z</a:t>
          </a: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0"/>
  <sheetViews>
    <sheetView showGridLines="0" zoomScaleNormal="100" workbookViewId="0">
      <selection activeCell="K7" sqref="K7"/>
    </sheetView>
  </sheetViews>
  <sheetFormatPr baseColWidth="10" defaultColWidth="11.42578125" defaultRowHeight="15"/>
  <cols>
    <col min="1" max="1" width="1.42578125" customWidth="1"/>
    <col min="2" max="2" width="2.7109375" customWidth="1"/>
    <col min="3" max="4" width="21.85546875" customWidth="1"/>
    <col min="5" max="6" width="14.85546875" customWidth="1"/>
    <col min="8" max="8" width="21.85546875" customWidth="1"/>
    <col min="9" max="9" width="23" customWidth="1"/>
    <col min="10" max="11" width="15.140625" customWidth="1"/>
    <col min="12" max="12" width="2.42578125" customWidth="1"/>
    <col min="13" max="13" width="16.140625" bestFit="1" customWidth="1"/>
    <col min="14" max="14" width="16.85546875" bestFit="1" customWidth="1"/>
    <col min="15" max="15" width="15.28515625" bestFit="1" customWidth="1"/>
  </cols>
  <sheetData>
    <row r="1" spans="1:12" ht="18">
      <c r="A1" s="1"/>
      <c r="B1" s="2"/>
      <c r="C1" s="3"/>
      <c r="D1" s="328" t="s">
        <v>0</v>
      </c>
      <c r="E1" s="328"/>
      <c r="F1" s="328"/>
      <c r="G1" s="328"/>
      <c r="H1" s="328"/>
      <c r="I1" s="328"/>
      <c r="J1" s="328"/>
      <c r="K1" s="324" t="s">
        <v>1</v>
      </c>
      <c r="L1" s="324"/>
    </row>
    <row r="2" spans="1:12" ht="18">
      <c r="A2" s="1"/>
      <c r="B2" s="2"/>
      <c r="C2" s="3"/>
      <c r="D2" s="328" t="s">
        <v>65</v>
      </c>
      <c r="E2" s="328"/>
      <c r="F2" s="328"/>
      <c r="G2" s="328"/>
      <c r="H2" s="328"/>
      <c r="I2" s="328"/>
      <c r="J2" s="328"/>
      <c r="K2" s="3"/>
      <c r="L2" s="3"/>
    </row>
    <row r="3" spans="1:12">
      <c r="A3" s="1"/>
      <c r="B3" s="2"/>
      <c r="C3" s="4"/>
      <c r="D3" s="329" t="s">
        <v>2</v>
      </c>
      <c r="E3" s="329"/>
      <c r="F3" s="329"/>
      <c r="G3" s="329"/>
      <c r="H3" s="329"/>
      <c r="I3" s="329"/>
      <c r="J3" s="329"/>
      <c r="K3" s="4"/>
      <c r="L3" s="4"/>
    </row>
    <row r="4" spans="1:12">
      <c r="A4" s="1"/>
      <c r="B4" s="5"/>
      <c r="C4" s="50" t="s">
        <v>3</v>
      </c>
      <c r="D4" s="330" t="s">
        <v>4</v>
      </c>
      <c r="E4" s="330"/>
      <c r="F4" s="330"/>
      <c r="G4" s="330"/>
      <c r="H4" s="330"/>
      <c r="I4" s="330"/>
      <c r="J4" s="330"/>
      <c r="K4" s="6"/>
      <c r="L4" s="2"/>
    </row>
    <row r="5" spans="1:12">
      <c r="A5" s="1"/>
      <c r="B5" s="4"/>
      <c r="C5" s="4"/>
      <c r="D5" s="4"/>
      <c r="E5" s="4"/>
      <c r="F5" s="4"/>
      <c r="G5" s="7"/>
      <c r="H5" s="4"/>
      <c r="I5" s="4"/>
      <c r="J5" s="4"/>
      <c r="K5" s="4"/>
      <c r="L5" s="2"/>
    </row>
    <row r="6" spans="1:12">
      <c r="A6" s="1"/>
      <c r="B6" s="334"/>
      <c r="C6" s="336" t="s">
        <v>5</v>
      </c>
      <c r="D6" s="336"/>
      <c r="E6" s="325" t="s">
        <v>6</v>
      </c>
      <c r="F6" s="325"/>
      <c r="G6" s="338"/>
      <c r="H6" s="336" t="s">
        <v>5</v>
      </c>
      <c r="I6" s="336"/>
      <c r="J6" s="325" t="s">
        <v>6</v>
      </c>
      <c r="K6" s="325"/>
      <c r="L6" s="51"/>
    </row>
    <row r="7" spans="1:12">
      <c r="A7" s="1"/>
      <c r="B7" s="335"/>
      <c r="C7" s="337"/>
      <c r="D7" s="337"/>
      <c r="E7" s="52">
        <v>2025</v>
      </c>
      <c r="F7" s="52">
        <v>2024</v>
      </c>
      <c r="G7" s="339"/>
      <c r="H7" s="337"/>
      <c r="I7" s="337"/>
      <c r="J7" s="52">
        <v>2025</v>
      </c>
      <c r="K7" s="52">
        <v>2024</v>
      </c>
      <c r="L7" s="53"/>
    </row>
    <row r="8" spans="1:12">
      <c r="A8" s="1"/>
      <c r="B8" s="8"/>
      <c r="C8" s="4"/>
      <c r="D8" s="4"/>
      <c r="E8" s="4"/>
      <c r="F8" s="4"/>
      <c r="G8" s="7"/>
      <c r="H8" s="4"/>
      <c r="I8" s="4"/>
      <c r="J8" s="4"/>
      <c r="K8" s="4"/>
      <c r="L8" s="9"/>
    </row>
    <row r="9" spans="1:12">
      <c r="A9" s="1"/>
      <c r="B9" s="10"/>
      <c r="C9" s="340" t="s">
        <v>7</v>
      </c>
      <c r="D9" s="340"/>
      <c r="E9" s="11"/>
      <c r="F9" s="12"/>
      <c r="G9" s="13"/>
      <c r="H9" s="340" t="s">
        <v>8</v>
      </c>
      <c r="I9" s="340"/>
      <c r="J9" s="14"/>
      <c r="K9" s="14"/>
      <c r="L9" s="9"/>
    </row>
    <row r="10" spans="1:12">
      <c r="A10" s="1"/>
      <c r="B10" s="10"/>
      <c r="C10" s="15"/>
      <c r="D10" s="14"/>
      <c r="E10" s="16"/>
      <c r="F10" s="16"/>
      <c r="G10" s="13"/>
      <c r="H10" s="15"/>
      <c r="I10" s="14"/>
      <c r="J10" s="17"/>
      <c r="K10" s="17"/>
      <c r="L10" s="9"/>
    </row>
    <row r="11" spans="1:12">
      <c r="A11" s="1"/>
      <c r="B11" s="10"/>
      <c r="C11" s="331" t="s">
        <v>9</v>
      </c>
      <c r="D11" s="331"/>
      <c r="E11" s="16"/>
      <c r="F11" s="16"/>
      <c r="G11" s="13"/>
      <c r="H11" s="331" t="s">
        <v>10</v>
      </c>
      <c r="I11" s="331"/>
      <c r="J11" s="16"/>
      <c r="K11" s="16"/>
      <c r="L11" s="9"/>
    </row>
    <row r="12" spans="1:12">
      <c r="A12" s="1"/>
      <c r="B12" s="10"/>
      <c r="C12" s="18"/>
      <c r="D12" s="19"/>
      <c r="E12" s="16"/>
      <c r="F12" s="16"/>
      <c r="G12" s="13"/>
      <c r="H12" s="18"/>
      <c r="I12" s="19"/>
      <c r="J12" s="16"/>
      <c r="K12" s="16"/>
      <c r="L12" s="9"/>
    </row>
    <row r="13" spans="1:12">
      <c r="A13" s="1"/>
      <c r="B13" s="10"/>
      <c r="C13" s="332" t="s">
        <v>11</v>
      </c>
      <c r="D13" s="332"/>
      <c r="E13" s="20">
        <v>5860581786.5699997</v>
      </c>
      <c r="F13" s="20">
        <v>5203028108.1099997</v>
      </c>
      <c r="G13" s="13"/>
      <c r="H13" s="332" t="s">
        <v>12</v>
      </c>
      <c r="I13" s="332"/>
      <c r="J13" s="20">
        <v>8062287714.6099997</v>
      </c>
      <c r="K13" s="20">
        <v>12097108355.08</v>
      </c>
      <c r="L13" s="9"/>
    </row>
    <row r="14" spans="1:12">
      <c r="A14" s="1"/>
      <c r="B14" s="10"/>
      <c r="C14" s="332" t="s">
        <v>13</v>
      </c>
      <c r="D14" s="332"/>
      <c r="E14" s="20">
        <v>8647874733.7600002</v>
      </c>
      <c r="F14" s="20">
        <v>11805453145.35</v>
      </c>
      <c r="G14" s="13"/>
      <c r="H14" s="332" t="s">
        <v>14</v>
      </c>
      <c r="I14" s="332"/>
      <c r="J14" s="20">
        <v>0</v>
      </c>
      <c r="K14" s="20">
        <v>0</v>
      </c>
      <c r="L14" s="9"/>
    </row>
    <row r="15" spans="1:12">
      <c r="A15" s="1"/>
      <c r="B15" s="10"/>
      <c r="C15" s="332" t="s">
        <v>15</v>
      </c>
      <c r="D15" s="332"/>
      <c r="E15" s="20">
        <v>14092545.359999999</v>
      </c>
      <c r="F15" s="20">
        <v>11092545.359999999</v>
      </c>
      <c r="G15" s="13"/>
      <c r="H15" s="333" t="s">
        <v>16</v>
      </c>
      <c r="I15" s="333"/>
      <c r="J15" s="20">
        <v>12541085.58</v>
      </c>
      <c r="K15" s="20">
        <v>0</v>
      </c>
      <c r="L15" s="9"/>
    </row>
    <row r="16" spans="1:12">
      <c r="A16" s="1"/>
      <c r="B16" s="10"/>
      <c r="C16" s="332" t="s">
        <v>17</v>
      </c>
      <c r="D16" s="332"/>
      <c r="E16" s="20">
        <v>0</v>
      </c>
      <c r="F16" s="20">
        <v>0</v>
      </c>
      <c r="G16" s="13"/>
      <c r="H16" s="332" t="s">
        <v>18</v>
      </c>
      <c r="I16" s="332"/>
      <c r="J16" s="20">
        <v>0</v>
      </c>
      <c r="K16" s="20">
        <v>0</v>
      </c>
      <c r="L16" s="9"/>
    </row>
    <row r="17" spans="1:14">
      <c r="A17" s="1"/>
      <c r="B17" s="10"/>
      <c r="C17" s="332" t="s">
        <v>19</v>
      </c>
      <c r="D17" s="332"/>
      <c r="E17" s="20">
        <v>0</v>
      </c>
      <c r="F17" s="20">
        <v>0</v>
      </c>
      <c r="G17" s="13"/>
      <c r="H17" s="332" t="s">
        <v>20</v>
      </c>
      <c r="I17" s="332"/>
      <c r="J17" s="20">
        <v>0</v>
      </c>
      <c r="K17" s="20">
        <v>0</v>
      </c>
      <c r="L17" s="9"/>
    </row>
    <row r="18" spans="1:14" ht="15" customHeight="1">
      <c r="A18" s="1"/>
      <c r="B18" s="10"/>
      <c r="C18" s="332" t="s">
        <v>21</v>
      </c>
      <c r="D18" s="332"/>
      <c r="E18" s="20">
        <v>-69412839.060000002</v>
      </c>
      <c r="F18" s="20">
        <v>-69412839.060000002</v>
      </c>
      <c r="G18" s="13"/>
      <c r="H18" s="332" t="s">
        <v>22</v>
      </c>
      <c r="I18" s="332"/>
      <c r="J18" s="20">
        <v>1063858291.6</v>
      </c>
      <c r="K18" s="20">
        <v>768123138.45000005</v>
      </c>
      <c r="L18" s="9"/>
    </row>
    <row r="19" spans="1:14">
      <c r="A19" s="1"/>
      <c r="B19" s="10"/>
      <c r="C19" s="332"/>
      <c r="D19" s="332"/>
      <c r="E19" s="20"/>
      <c r="F19" s="20"/>
      <c r="G19" s="13"/>
      <c r="H19" s="332"/>
      <c r="I19" s="332"/>
      <c r="J19" s="20">
        <v>0</v>
      </c>
      <c r="K19" s="20">
        <v>0</v>
      </c>
      <c r="L19" s="9"/>
    </row>
    <row r="20" spans="1:14">
      <c r="A20" s="1"/>
      <c r="B20" s="10"/>
      <c r="C20" s="332" t="s">
        <v>23</v>
      </c>
      <c r="D20" s="332"/>
      <c r="E20" s="20">
        <v>0</v>
      </c>
      <c r="F20" s="20">
        <v>0</v>
      </c>
      <c r="G20" s="13"/>
      <c r="H20" s="332" t="s">
        <v>24</v>
      </c>
      <c r="I20" s="332"/>
      <c r="J20" s="20">
        <v>0</v>
      </c>
      <c r="K20" s="20">
        <v>0</v>
      </c>
      <c r="L20" s="9"/>
    </row>
    <row r="21" spans="1:14">
      <c r="A21" s="1"/>
      <c r="B21" s="10"/>
      <c r="C21" s="21"/>
      <c r="D21" s="22"/>
      <c r="E21" s="23"/>
      <c r="F21" s="23"/>
      <c r="G21" s="13"/>
      <c r="H21" s="332" t="s">
        <v>25</v>
      </c>
      <c r="I21" s="332"/>
      <c r="J21" s="20">
        <v>3836075365.73</v>
      </c>
      <c r="K21" s="20">
        <v>6138354256.21</v>
      </c>
      <c r="L21" s="9"/>
    </row>
    <row r="22" spans="1:14">
      <c r="A22" s="1"/>
      <c r="B22" s="24"/>
      <c r="C22" s="331" t="s">
        <v>26</v>
      </c>
      <c r="D22" s="331"/>
      <c r="E22" s="17">
        <f>SUM(E13:E21)</f>
        <v>14453136226.630001</v>
      </c>
      <c r="F22" s="17">
        <f>SUM(F13:F21)</f>
        <v>16950160959.76</v>
      </c>
      <c r="G22" s="25"/>
      <c r="H22" s="15"/>
      <c r="I22" s="14"/>
      <c r="J22" s="26"/>
      <c r="K22" s="26"/>
      <c r="L22" s="9"/>
    </row>
    <row r="23" spans="1:14">
      <c r="A23" s="1"/>
      <c r="B23" s="24"/>
      <c r="C23" s="15"/>
      <c r="D23" s="27"/>
      <c r="E23" s="26"/>
      <c r="F23" s="26"/>
      <c r="G23" s="25"/>
      <c r="H23" s="331" t="s">
        <v>27</v>
      </c>
      <c r="I23" s="331"/>
      <c r="J23" s="17">
        <f>SUM(J13:J22)</f>
        <v>12974762457.519999</v>
      </c>
      <c r="K23" s="17">
        <f>SUM(K13:K22)</f>
        <v>19003585749.740002</v>
      </c>
      <c r="L23" s="9"/>
    </row>
    <row r="24" spans="1:14">
      <c r="A24" s="1"/>
      <c r="B24" s="10"/>
      <c r="C24" s="21"/>
      <c r="D24" s="21"/>
      <c r="E24" s="23"/>
      <c r="F24" s="23"/>
      <c r="G24" s="13"/>
      <c r="H24" s="28"/>
      <c r="I24" s="22"/>
      <c r="J24" s="23"/>
      <c r="K24" s="23"/>
      <c r="L24" s="9"/>
    </row>
    <row r="25" spans="1:14">
      <c r="A25" s="1"/>
      <c r="B25" s="10"/>
      <c r="C25" s="331" t="s">
        <v>28</v>
      </c>
      <c r="D25" s="331"/>
      <c r="E25" s="16"/>
      <c r="F25" s="16"/>
      <c r="G25" s="13"/>
      <c r="H25" s="331" t="s">
        <v>29</v>
      </c>
      <c r="I25" s="331"/>
      <c r="J25" s="16"/>
      <c r="K25" s="16"/>
      <c r="L25" s="9"/>
    </row>
    <row r="26" spans="1:14">
      <c r="A26" s="1"/>
      <c r="B26" s="10"/>
      <c r="C26" s="21"/>
      <c r="D26" s="21"/>
      <c r="E26" s="23"/>
      <c r="F26" s="23"/>
      <c r="G26" s="13"/>
      <c r="H26" s="21"/>
      <c r="I26" s="22"/>
      <c r="J26" s="23"/>
      <c r="K26" s="23"/>
      <c r="L26" s="9"/>
    </row>
    <row r="27" spans="1:14">
      <c r="A27" s="1"/>
      <c r="B27" s="10"/>
      <c r="C27" s="332" t="s">
        <v>30</v>
      </c>
      <c r="D27" s="332"/>
      <c r="E27" s="20">
        <v>336344530.94999999</v>
      </c>
      <c r="F27" s="20">
        <v>336344530.94999999</v>
      </c>
      <c r="G27" s="13"/>
      <c r="H27" s="332" t="s">
        <v>31</v>
      </c>
      <c r="I27" s="332"/>
      <c r="J27" s="20">
        <v>0</v>
      </c>
      <c r="K27" s="20">
        <v>0</v>
      </c>
      <c r="L27" s="9"/>
    </row>
    <row r="28" spans="1:14" ht="15" customHeight="1">
      <c r="A28" s="1"/>
      <c r="B28" s="10"/>
      <c r="C28" s="332" t="s">
        <v>32</v>
      </c>
      <c r="D28" s="332"/>
      <c r="E28" s="20">
        <v>20000000</v>
      </c>
      <c r="F28" s="20">
        <v>20000000</v>
      </c>
      <c r="G28" s="13"/>
      <c r="H28" s="332" t="s">
        <v>33</v>
      </c>
      <c r="I28" s="332"/>
      <c r="J28" s="20">
        <v>0</v>
      </c>
      <c r="K28" s="20">
        <v>0</v>
      </c>
      <c r="L28" s="9"/>
    </row>
    <row r="29" spans="1:14">
      <c r="A29" s="1"/>
      <c r="B29" s="10"/>
      <c r="C29" s="332"/>
      <c r="D29" s="332"/>
      <c r="E29">
        <v>0</v>
      </c>
      <c r="F29">
        <v>0</v>
      </c>
      <c r="G29" s="13"/>
      <c r="H29" s="332" t="s">
        <v>34</v>
      </c>
      <c r="I29" s="332"/>
      <c r="J29" s="20">
        <v>964081937.34000003</v>
      </c>
      <c r="K29" s="20">
        <v>1100258253.6600001</v>
      </c>
      <c r="L29" s="9"/>
    </row>
    <row r="30" spans="1:14" ht="15" customHeight="1">
      <c r="A30" s="1"/>
      <c r="B30" s="10"/>
      <c r="C30" s="332" t="s">
        <v>35</v>
      </c>
      <c r="D30" s="332"/>
      <c r="E30" s="20">
        <v>56168312675.470001</v>
      </c>
      <c r="F30" s="20">
        <v>55706160151.480003</v>
      </c>
      <c r="G30" s="13"/>
      <c r="H30" s="332" t="s">
        <v>36</v>
      </c>
      <c r="I30" s="332"/>
      <c r="J30" s="20">
        <v>0</v>
      </c>
      <c r="K30" s="20">
        <v>0</v>
      </c>
      <c r="L30" s="9"/>
    </row>
    <row r="31" spans="1:14">
      <c r="A31" s="1"/>
      <c r="B31" s="10"/>
      <c r="C31" s="332"/>
      <c r="D31" s="332"/>
      <c r="E31" s="20">
        <v>0</v>
      </c>
      <c r="F31">
        <v>0</v>
      </c>
      <c r="G31" s="13"/>
      <c r="H31" s="332" t="s">
        <v>37</v>
      </c>
      <c r="I31" s="332"/>
      <c r="J31" s="20">
        <v>0</v>
      </c>
      <c r="K31" s="20">
        <v>0</v>
      </c>
      <c r="L31" s="9"/>
    </row>
    <row r="32" spans="1:14">
      <c r="A32" s="1"/>
      <c r="B32" s="10"/>
      <c r="C32" s="332" t="s">
        <v>38</v>
      </c>
      <c r="D32" s="332"/>
      <c r="E32" s="20">
        <v>3618806544.8499999</v>
      </c>
      <c r="F32" s="20">
        <v>3496494984.0500002</v>
      </c>
      <c r="G32" s="13"/>
      <c r="H32" s="332"/>
      <c r="I32" s="332"/>
      <c r="J32" s="20"/>
      <c r="K32" s="20"/>
      <c r="L32" s="9"/>
      <c r="N32" s="29"/>
    </row>
    <row r="33" spans="1:13" ht="15" customHeight="1">
      <c r="A33" s="1"/>
      <c r="B33" s="10"/>
      <c r="C33" s="332" t="s">
        <v>39</v>
      </c>
      <c r="D33" s="332"/>
      <c r="E33" s="20">
        <v>127259104.02</v>
      </c>
      <c r="F33" s="20">
        <v>112259104.02</v>
      </c>
      <c r="G33" s="13"/>
      <c r="H33" s="332" t="s">
        <v>40</v>
      </c>
      <c r="I33" s="332"/>
      <c r="J33" s="20">
        <v>0</v>
      </c>
      <c r="K33" s="20">
        <v>0</v>
      </c>
      <c r="L33" s="9"/>
    </row>
    <row r="34" spans="1:13" ht="15" customHeight="1">
      <c r="A34" s="1"/>
      <c r="B34" s="10"/>
      <c r="C34" s="332" t="s">
        <v>41</v>
      </c>
      <c r="D34" s="332"/>
      <c r="E34" s="20">
        <v>0</v>
      </c>
      <c r="F34" s="20">
        <v>0</v>
      </c>
      <c r="G34" s="13"/>
      <c r="L34" s="9"/>
    </row>
    <row r="35" spans="1:13">
      <c r="A35" s="1"/>
      <c r="B35" s="10"/>
      <c r="C35" s="332"/>
      <c r="D35" s="332"/>
      <c r="E35" s="20"/>
      <c r="F35" s="20"/>
      <c r="G35" s="13"/>
      <c r="H35" s="331" t="s">
        <v>42</v>
      </c>
      <c r="I35" s="331"/>
      <c r="J35" s="42">
        <f>SUM(J27:J34)</f>
        <v>964081937.34000003</v>
      </c>
      <c r="K35" s="42">
        <f>SUM(K27:K34)</f>
        <v>1100258253.6600001</v>
      </c>
      <c r="L35" s="9"/>
    </row>
    <row r="36" spans="1:13">
      <c r="A36" s="1"/>
      <c r="B36" s="10"/>
      <c r="C36" s="332" t="s">
        <v>43</v>
      </c>
      <c r="D36" s="332"/>
      <c r="E36" s="20">
        <v>0</v>
      </c>
      <c r="F36" s="20">
        <v>0</v>
      </c>
      <c r="G36" s="13"/>
      <c r="H36" s="21"/>
      <c r="I36" s="22"/>
      <c r="J36" s="26"/>
      <c r="K36" s="26"/>
      <c r="L36" s="9"/>
    </row>
    <row r="37" spans="1:13" ht="15" customHeight="1">
      <c r="A37" s="1"/>
      <c r="B37" s="10"/>
      <c r="C37" s="332" t="s">
        <v>44</v>
      </c>
      <c r="D37" s="332"/>
      <c r="E37" s="20">
        <v>0</v>
      </c>
      <c r="F37" s="20">
        <v>0</v>
      </c>
      <c r="G37" s="13"/>
      <c r="H37" s="331" t="s">
        <v>45</v>
      </c>
      <c r="I37" s="331"/>
      <c r="J37" s="42">
        <f>SUM(J23,J35)</f>
        <v>13938844394.859999</v>
      </c>
      <c r="K37" s="42">
        <f>SUM(K23,K35)</f>
        <v>20103844003.400002</v>
      </c>
      <c r="L37" s="9"/>
    </row>
    <row r="38" spans="1:13">
      <c r="A38" s="1"/>
      <c r="B38" s="10"/>
      <c r="C38" s="332"/>
      <c r="D38" s="332"/>
      <c r="G38" s="13"/>
      <c r="H38" s="30"/>
      <c r="I38" s="30"/>
      <c r="J38" s="17"/>
      <c r="K38" s="17"/>
      <c r="L38" s="9"/>
    </row>
    <row r="39" spans="1:13">
      <c r="A39" s="1"/>
      <c r="B39" s="10"/>
      <c r="C39" s="332" t="s">
        <v>46</v>
      </c>
      <c r="D39" s="332"/>
      <c r="E39" s="20">
        <v>0</v>
      </c>
      <c r="F39" s="20">
        <v>0</v>
      </c>
      <c r="G39" s="13"/>
      <c r="H39" s="340" t="s">
        <v>47</v>
      </c>
      <c r="I39" s="340"/>
      <c r="J39" s="23"/>
      <c r="K39" s="23"/>
      <c r="L39" s="9"/>
    </row>
    <row r="40" spans="1:13">
      <c r="A40" s="1"/>
      <c r="B40" s="10"/>
      <c r="C40" s="21"/>
      <c r="D40" s="22"/>
      <c r="E40" s="23"/>
      <c r="F40" s="23"/>
      <c r="G40" s="13"/>
      <c r="L40" s="9"/>
    </row>
    <row r="41" spans="1:13" ht="22.5" customHeight="1">
      <c r="A41" s="1"/>
      <c r="B41" s="24"/>
      <c r="C41" s="331" t="s">
        <v>48</v>
      </c>
      <c r="D41" s="331"/>
      <c r="E41" s="17">
        <f>SUM(E27:E40)</f>
        <v>60270722855.289993</v>
      </c>
      <c r="F41" s="17">
        <f>SUM(F27:F40)</f>
        <v>59671258770.5</v>
      </c>
      <c r="G41" s="25"/>
      <c r="H41" s="331" t="s">
        <v>49</v>
      </c>
      <c r="I41" s="331"/>
      <c r="J41" s="17">
        <f>SUM(J43:J45)</f>
        <v>5795437666.6799994</v>
      </c>
      <c r="K41" s="17">
        <f>SUM(K43:K45)</f>
        <v>5795437666.6799994</v>
      </c>
      <c r="L41" s="9"/>
    </row>
    <row r="42" spans="1:13">
      <c r="A42" s="1"/>
      <c r="B42" s="10"/>
      <c r="C42" s="21"/>
      <c r="D42" s="15"/>
      <c r="E42" s="23"/>
      <c r="F42" s="23"/>
      <c r="G42" s="13"/>
      <c r="J42" s="1"/>
      <c r="L42" s="9"/>
    </row>
    <row r="43" spans="1:13">
      <c r="A43" s="1"/>
      <c r="B43" s="10"/>
      <c r="C43" s="331" t="s">
        <v>50</v>
      </c>
      <c r="D43" s="331"/>
      <c r="E43" s="17">
        <f>E22+E41</f>
        <v>74723859081.919998</v>
      </c>
      <c r="F43" s="17">
        <f>F22+F41</f>
        <v>76621419730.259995</v>
      </c>
      <c r="G43" s="13"/>
      <c r="H43" s="332" t="s">
        <v>51</v>
      </c>
      <c r="I43" s="332"/>
      <c r="J43" s="20">
        <v>5199906868.4399996</v>
      </c>
      <c r="K43" s="20">
        <v>5199906868.4399996</v>
      </c>
      <c r="L43" s="9"/>
    </row>
    <row r="44" spans="1:13">
      <c r="A44" s="1"/>
      <c r="B44" s="10"/>
      <c r="C44" s="21"/>
      <c r="D44" s="21"/>
      <c r="E44" s="23"/>
      <c r="F44" s="23"/>
      <c r="G44" s="13"/>
      <c r="H44" s="332" t="s">
        <v>52</v>
      </c>
      <c r="I44" s="332"/>
      <c r="J44" s="20">
        <v>595530798.24000001</v>
      </c>
      <c r="K44" s="20">
        <v>595530798.24000001</v>
      </c>
      <c r="L44" s="9"/>
    </row>
    <row r="45" spans="1:13">
      <c r="A45" s="1"/>
      <c r="B45" s="10"/>
      <c r="C45" s="21"/>
      <c r="D45" s="21"/>
      <c r="E45" s="23"/>
      <c r="F45" s="23"/>
      <c r="G45" s="13"/>
      <c r="H45" s="332" t="s">
        <v>53</v>
      </c>
      <c r="I45" s="332"/>
      <c r="J45" s="20">
        <v>0</v>
      </c>
      <c r="K45" s="20">
        <v>0</v>
      </c>
      <c r="L45" s="9"/>
    </row>
    <row r="46" spans="1:13">
      <c r="A46" s="1"/>
      <c r="B46" s="10"/>
      <c r="C46" s="21"/>
      <c r="D46" s="21"/>
      <c r="E46" s="23"/>
      <c r="F46" s="23"/>
      <c r="G46" s="13"/>
      <c r="J46" s="1"/>
      <c r="L46" s="9"/>
    </row>
    <row r="47" spans="1:13">
      <c r="A47" s="1"/>
      <c r="B47" s="10"/>
      <c r="C47" s="21"/>
      <c r="D47" s="31"/>
      <c r="E47" s="31"/>
      <c r="F47" s="23"/>
      <c r="G47" s="13"/>
      <c r="H47" s="331" t="s">
        <v>54</v>
      </c>
      <c r="I47" s="331"/>
      <c r="J47" s="17">
        <f>SUM(J49:J54)</f>
        <v>54989577020.379997</v>
      </c>
      <c r="K47" s="17">
        <f>SUM(K49:K54)</f>
        <v>50722138060.18</v>
      </c>
      <c r="L47" s="9"/>
      <c r="M47" s="32"/>
    </row>
    <row r="48" spans="1:13">
      <c r="A48" s="1"/>
      <c r="B48" s="10"/>
      <c r="C48" s="21"/>
      <c r="D48" s="31"/>
      <c r="E48" s="31"/>
      <c r="F48" s="23"/>
      <c r="G48" s="13"/>
      <c r="L48" s="9"/>
    </row>
    <row r="49" spans="1:15">
      <c r="A49" s="1"/>
      <c r="B49" s="10"/>
      <c r="C49" s="21"/>
      <c r="D49" s="31"/>
      <c r="E49" s="31"/>
      <c r="F49" s="23"/>
      <c r="G49" s="13"/>
      <c r="H49" s="332" t="s">
        <v>66</v>
      </c>
      <c r="I49" s="332"/>
      <c r="J49" s="23">
        <v>6138800464.4799995</v>
      </c>
      <c r="K49" s="23">
        <v>1878410535.6899948</v>
      </c>
      <c r="L49" s="9"/>
      <c r="M49" s="48"/>
      <c r="N49" s="49"/>
    </row>
    <row r="50" spans="1:15">
      <c r="A50" s="1"/>
      <c r="B50" s="10"/>
      <c r="C50" s="21"/>
      <c r="D50" s="31"/>
      <c r="E50" s="31"/>
      <c r="F50" s="23"/>
      <c r="G50" s="13"/>
      <c r="H50" s="332" t="s">
        <v>55</v>
      </c>
      <c r="I50" s="332"/>
      <c r="J50" s="20">
        <v>37908287662.529999</v>
      </c>
      <c r="K50" s="20">
        <v>36053530541.910004</v>
      </c>
      <c r="L50" s="9"/>
      <c r="M50" s="48"/>
      <c r="N50" s="49"/>
    </row>
    <row r="51" spans="1:15">
      <c r="A51" s="1"/>
      <c r="B51" s="10"/>
      <c r="C51" s="21"/>
      <c r="D51" s="31"/>
      <c r="E51" s="31"/>
      <c r="F51" s="23"/>
      <c r="G51" s="13"/>
      <c r="H51" s="332" t="s">
        <v>56</v>
      </c>
      <c r="I51" s="332"/>
      <c r="J51" s="20">
        <v>27363333109.049999</v>
      </c>
      <c r="K51" s="20">
        <v>27389068301.220001</v>
      </c>
      <c r="L51" s="9"/>
      <c r="M51" s="48"/>
      <c r="O51" s="32"/>
    </row>
    <row r="52" spans="1:15">
      <c r="A52" s="1"/>
      <c r="B52" s="10"/>
      <c r="C52" s="21"/>
      <c r="D52" s="31"/>
      <c r="E52" s="31"/>
      <c r="F52" s="23"/>
      <c r="G52" s="13"/>
      <c r="H52" s="332" t="s">
        <v>57</v>
      </c>
      <c r="I52" s="332"/>
      <c r="J52" s="20">
        <v>0</v>
      </c>
      <c r="K52" s="20">
        <v>0</v>
      </c>
      <c r="L52" s="9"/>
      <c r="M52" s="32"/>
    </row>
    <row r="53" spans="1:15">
      <c r="A53" s="1"/>
      <c r="B53" s="10"/>
      <c r="C53" s="21"/>
      <c r="D53" s="31"/>
      <c r="E53" s="31"/>
      <c r="F53" s="23"/>
      <c r="G53" s="13"/>
      <c r="H53" s="332" t="s">
        <v>58</v>
      </c>
      <c r="I53" s="332"/>
      <c r="J53" s="20">
        <v>-16420844215.68</v>
      </c>
      <c r="K53" s="20">
        <v>-14598871318.639999</v>
      </c>
      <c r="L53" s="9"/>
      <c r="M53" s="32"/>
      <c r="N53" s="47"/>
      <c r="O53" s="47"/>
    </row>
    <row r="54" spans="1:15">
      <c r="A54" s="1"/>
      <c r="B54" s="10"/>
      <c r="C54" s="21"/>
      <c r="D54" s="31"/>
      <c r="E54" s="31"/>
      <c r="F54" s="23"/>
      <c r="G54" s="13"/>
      <c r="J54" s="23"/>
      <c r="K54" s="23"/>
      <c r="L54" s="9"/>
      <c r="M54" s="32"/>
    </row>
    <row r="55" spans="1:15" ht="15" customHeight="1">
      <c r="A55" s="1"/>
      <c r="B55" s="10"/>
      <c r="C55" s="21"/>
      <c r="D55" s="21"/>
      <c r="E55" s="23"/>
      <c r="F55" s="23"/>
      <c r="G55" s="13"/>
      <c r="H55" s="331" t="s">
        <v>59</v>
      </c>
      <c r="I55" s="331"/>
      <c r="J55" s="17">
        <f>SUM(J57:J58)</f>
        <v>0</v>
      </c>
      <c r="K55" s="17">
        <f>SUM(K57:K58)</f>
        <v>0</v>
      </c>
      <c r="L55" s="9"/>
      <c r="M55" s="32"/>
    </row>
    <row r="56" spans="1:15">
      <c r="A56" s="1"/>
      <c r="B56" s="10"/>
      <c r="C56" s="21"/>
      <c r="D56" s="21"/>
      <c r="E56" s="23"/>
      <c r="F56" s="23"/>
      <c r="G56" s="13"/>
      <c r="H56" s="331"/>
      <c r="I56" s="331"/>
      <c r="J56" s="23"/>
      <c r="K56" s="23"/>
      <c r="L56" s="9"/>
      <c r="M56" s="32"/>
      <c r="N56" s="32"/>
    </row>
    <row r="57" spans="1:15">
      <c r="A57" s="1"/>
      <c r="B57" s="10"/>
      <c r="C57" s="21"/>
      <c r="D57" s="21"/>
      <c r="E57" s="23"/>
      <c r="F57" s="23"/>
      <c r="G57" s="13"/>
      <c r="H57" s="332" t="s">
        <v>60</v>
      </c>
      <c r="I57" s="332"/>
      <c r="J57" s="20">
        <v>0</v>
      </c>
      <c r="K57" s="20">
        <v>0</v>
      </c>
      <c r="L57" s="9"/>
      <c r="M57" s="32"/>
    </row>
    <row r="58" spans="1:15">
      <c r="A58" s="1"/>
      <c r="B58" s="10"/>
      <c r="C58" s="21"/>
      <c r="D58" s="21"/>
      <c r="E58" s="23"/>
      <c r="F58" s="23"/>
      <c r="G58" s="13"/>
      <c r="H58" s="332" t="s">
        <v>61</v>
      </c>
      <c r="I58" s="332"/>
      <c r="J58" s="20">
        <v>0</v>
      </c>
      <c r="K58" s="20">
        <v>0</v>
      </c>
      <c r="L58" s="9"/>
      <c r="M58" s="32"/>
    </row>
    <row r="59" spans="1:15">
      <c r="A59" s="1"/>
      <c r="B59" s="10"/>
      <c r="C59" s="21"/>
      <c r="D59" s="21"/>
      <c r="E59" s="23"/>
      <c r="F59" s="23"/>
      <c r="G59" s="13"/>
      <c r="H59" s="21"/>
      <c r="I59" s="33"/>
      <c r="J59" s="23"/>
      <c r="K59" s="23"/>
      <c r="L59" s="9"/>
      <c r="M59" s="32"/>
    </row>
    <row r="60" spans="1:15">
      <c r="A60" s="1"/>
      <c r="B60" s="10"/>
      <c r="C60" s="21"/>
      <c r="D60" s="21"/>
      <c r="E60" s="23"/>
      <c r="F60" s="23"/>
      <c r="G60" s="13"/>
      <c r="H60" s="331" t="s">
        <v>62</v>
      </c>
      <c r="I60" s="331"/>
      <c r="J60" s="17">
        <f>J41+J47+J55</f>
        <v>60785014687.059998</v>
      </c>
      <c r="K60" s="17">
        <f>K41+K47+K55</f>
        <v>56517575726.860001</v>
      </c>
      <c r="L60" s="9"/>
      <c r="M60" s="32"/>
    </row>
    <row r="61" spans="1:15">
      <c r="A61" s="1"/>
      <c r="B61" s="10"/>
      <c r="C61" s="21"/>
      <c r="D61" s="21"/>
      <c r="E61" s="23"/>
      <c r="F61" s="23"/>
      <c r="G61" s="13"/>
      <c r="H61" s="21"/>
      <c r="I61" s="12"/>
      <c r="J61" s="23"/>
      <c r="K61" s="23"/>
      <c r="L61" s="9"/>
    </row>
    <row r="62" spans="1:15">
      <c r="A62" s="1"/>
      <c r="B62" s="10"/>
      <c r="C62" s="21"/>
      <c r="D62" s="21"/>
      <c r="E62" s="23"/>
      <c r="F62" s="23"/>
      <c r="G62" s="13"/>
      <c r="H62" s="331" t="s">
        <v>63</v>
      </c>
      <c r="I62" s="331"/>
      <c r="J62" s="17">
        <f>J60+J37</f>
        <v>74723859081.919998</v>
      </c>
      <c r="K62" s="17">
        <f>K60+K37</f>
        <v>76621419730.26001</v>
      </c>
      <c r="L62" s="9"/>
    </row>
    <row r="63" spans="1:15">
      <c r="A63" s="1"/>
      <c r="B63" s="34"/>
      <c r="C63" s="35"/>
      <c r="D63" s="35"/>
      <c r="E63" s="35"/>
      <c r="F63" s="35"/>
      <c r="G63" s="36"/>
      <c r="H63" s="35"/>
      <c r="I63" s="35"/>
      <c r="J63" s="35"/>
      <c r="K63" s="35"/>
      <c r="L63" s="37"/>
      <c r="N63" s="32"/>
    </row>
    <row r="64" spans="1:15">
      <c r="A64" s="1"/>
      <c r="B64" s="2"/>
      <c r="C64" s="12"/>
      <c r="D64" s="38"/>
      <c r="E64" s="39"/>
      <c r="F64" s="39"/>
      <c r="G64" s="13"/>
      <c r="H64" s="40"/>
      <c r="I64" s="38"/>
      <c r="J64" s="39"/>
      <c r="K64" s="39"/>
      <c r="L64" s="2"/>
    </row>
    <row r="65" spans="1:12">
      <c r="A65" s="1"/>
      <c r="B65" s="2"/>
      <c r="C65" s="341" t="s">
        <v>64</v>
      </c>
      <c r="D65" s="341"/>
      <c r="E65" s="341"/>
      <c r="F65" s="341"/>
      <c r="G65" s="341"/>
      <c r="H65" s="341"/>
      <c r="I65" s="341"/>
      <c r="J65" s="341"/>
      <c r="K65" s="341"/>
      <c r="L65" s="2"/>
    </row>
    <row r="66" spans="1:12">
      <c r="A66" s="1"/>
      <c r="B66" s="2"/>
      <c r="C66" s="43"/>
      <c r="D66" s="43"/>
      <c r="E66" s="43"/>
      <c r="F66" s="43"/>
      <c r="G66" s="43"/>
      <c r="H66" s="43"/>
      <c r="I66" s="43"/>
      <c r="J66" s="54"/>
      <c r="K66" s="43"/>
      <c r="L66" s="2"/>
    </row>
    <row r="67" spans="1:12">
      <c r="A67" s="1"/>
      <c r="B67" s="2"/>
      <c r="C67" s="43"/>
      <c r="D67" s="43"/>
      <c r="E67" s="43"/>
      <c r="F67" s="43"/>
      <c r="G67" s="43"/>
      <c r="H67" s="43"/>
      <c r="I67" s="43"/>
      <c r="J67" s="55"/>
      <c r="K67" s="43"/>
      <c r="L67" s="2"/>
    </row>
    <row r="68" spans="1:12">
      <c r="A68" s="1"/>
      <c r="B68" s="2"/>
      <c r="C68" s="43"/>
      <c r="D68" s="43"/>
      <c r="E68" s="43"/>
      <c r="F68" s="43"/>
      <c r="G68" s="43"/>
      <c r="H68" s="43"/>
      <c r="I68" s="43"/>
      <c r="J68" s="43"/>
      <c r="K68" s="43"/>
      <c r="L68" s="2"/>
    </row>
    <row r="69" spans="1:12">
      <c r="A69" s="1"/>
      <c r="B69" s="2"/>
      <c r="C69" s="43"/>
      <c r="D69" s="43"/>
      <c r="E69" s="43"/>
      <c r="F69" s="43"/>
      <c r="G69" s="43"/>
      <c r="H69" s="43"/>
      <c r="I69" s="43"/>
      <c r="J69" s="43"/>
      <c r="K69" s="43"/>
      <c r="L69" s="2"/>
    </row>
    <row r="70" spans="1:12">
      <c r="A70" s="1"/>
      <c r="B70" s="2"/>
      <c r="C70" s="43"/>
      <c r="D70" s="43"/>
      <c r="E70" s="43"/>
      <c r="F70" s="43"/>
      <c r="G70" s="43"/>
      <c r="H70" s="43"/>
      <c r="I70" s="43"/>
      <c r="J70" s="43"/>
      <c r="K70" s="43"/>
      <c r="L70" s="2"/>
    </row>
    <row r="71" spans="1:12">
      <c r="A71" s="1"/>
      <c r="B71" s="2"/>
      <c r="C71" s="43"/>
      <c r="D71" s="43"/>
      <c r="E71" s="43"/>
      <c r="F71" s="43"/>
      <c r="G71" s="43"/>
      <c r="H71" s="43"/>
      <c r="I71" s="43"/>
      <c r="J71" s="43"/>
      <c r="K71" s="43"/>
      <c r="L71" s="2"/>
    </row>
    <row r="72" spans="1:12">
      <c r="A72" s="1"/>
      <c r="B72" s="2"/>
      <c r="C72" s="41"/>
      <c r="D72" s="41"/>
      <c r="E72" s="41"/>
      <c r="F72" s="41"/>
      <c r="G72" s="41"/>
      <c r="H72" s="41"/>
      <c r="I72" s="41"/>
      <c r="J72" s="41"/>
      <c r="K72" s="41"/>
      <c r="L72" s="2"/>
    </row>
    <row r="73" spans="1:12">
      <c r="A73" s="1"/>
      <c r="B73" s="2"/>
      <c r="C73" s="41"/>
      <c r="D73" s="41"/>
      <c r="E73" s="41"/>
      <c r="F73" s="41"/>
      <c r="G73" s="41"/>
      <c r="H73" s="41"/>
      <c r="I73" s="41"/>
      <c r="J73" s="41"/>
      <c r="K73" s="41"/>
      <c r="L73" s="2"/>
    </row>
    <row r="74" spans="1:12">
      <c r="A74" s="1"/>
      <c r="B74" s="2"/>
      <c r="C74" s="12"/>
      <c r="D74" s="344"/>
      <c r="E74" s="344"/>
      <c r="H74" s="344"/>
      <c r="I74" s="344"/>
      <c r="J74" s="344"/>
      <c r="K74" s="39"/>
      <c r="L74" s="2"/>
    </row>
    <row r="75" spans="1:12">
      <c r="A75" s="1"/>
      <c r="B75" s="2"/>
      <c r="C75" s="12"/>
      <c r="D75" s="345"/>
      <c r="E75" s="345"/>
      <c r="F75" s="46"/>
      <c r="G75" s="46"/>
      <c r="H75" s="345"/>
      <c r="I75" s="345"/>
      <c r="J75" s="345"/>
      <c r="K75" s="39"/>
      <c r="L75" s="2"/>
    </row>
    <row r="76" spans="1:12" ht="15" customHeight="1">
      <c r="A76" s="1"/>
      <c r="B76" s="2"/>
      <c r="C76" s="44"/>
      <c r="D76" s="45"/>
      <c r="K76" s="39"/>
      <c r="L76" s="2"/>
    </row>
    <row r="77" spans="1:12" ht="15" customHeight="1">
      <c r="A77" s="1"/>
      <c r="B77" s="2"/>
      <c r="C77" s="342"/>
      <c r="D77" s="342"/>
      <c r="E77" s="342"/>
      <c r="F77" s="342"/>
      <c r="G77" s="343"/>
      <c r="H77" s="343"/>
      <c r="I77" s="343"/>
      <c r="J77" s="343"/>
      <c r="K77" s="39"/>
      <c r="L77" s="2"/>
    </row>
    <row r="79" spans="1:12">
      <c r="C79" s="326"/>
      <c r="D79" s="326"/>
      <c r="E79" s="326"/>
      <c r="F79" s="326"/>
    </row>
    <row r="80" spans="1:12">
      <c r="C80" s="327"/>
      <c r="D80" s="327"/>
      <c r="E80" s="327"/>
      <c r="F80" s="327"/>
    </row>
  </sheetData>
  <mergeCells count="78">
    <mergeCell ref="H50:I50"/>
    <mergeCell ref="H62:I62"/>
    <mergeCell ref="C65:K65"/>
    <mergeCell ref="C77:F77"/>
    <mergeCell ref="H60:I60"/>
    <mergeCell ref="G77:J77"/>
    <mergeCell ref="D74:E74"/>
    <mergeCell ref="H74:J74"/>
    <mergeCell ref="D75:E75"/>
    <mergeCell ref="H75:J75"/>
    <mergeCell ref="H58:I58"/>
    <mergeCell ref="H51:I51"/>
    <mergeCell ref="H52:I52"/>
    <mergeCell ref="H53:I53"/>
    <mergeCell ref="H55:I56"/>
    <mergeCell ref="H57:I57"/>
    <mergeCell ref="H44:I44"/>
    <mergeCell ref="H45:I45"/>
    <mergeCell ref="H47:I47"/>
    <mergeCell ref="H49:I49"/>
    <mergeCell ref="C37:D38"/>
    <mergeCell ref="H37:I37"/>
    <mergeCell ref="C39:D39"/>
    <mergeCell ref="H39:I39"/>
    <mergeCell ref="C41:D41"/>
    <mergeCell ref="H41:I41"/>
    <mergeCell ref="C43:D43"/>
    <mergeCell ref="H43:I43"/>
    <mergeCell ref="C28:D29"/>
    <mergeCell ref="H28:I28"/>
    <mergeCell ref="H29:I29"/>
    <mergeCell ref="C30:D31"/>
    <mergeCell ref="H30:I30"/>
    <mergeCell ref="H31:I32"/>
    <mergeCell ref="C32:D32"/>
    <mergeCell ref="C33:D33"/>
    <mergeCell ref="H33:I33"/>
    <mergeCell ref="C34:D35"/>
    <mergeCell ref="H35:I35"/>
    <mergeCell ref="C36:D36"/>
    <mergeCell ref="C27:D27"/>
    <mergeCell ref="H27:I27"/>
    <mergeCell ref="C17:D17"/>
    <mergeCell ref="H17:I17"/>
    <mergeCell ref="C18:D19"/>
    <mergeCell ref="H18:I19"/>
    <mergeCell ref="C20:D20"/>
    <mergeCell ref="H20:I20"/>
    <mergeCell ref="H21:I21"/>
    <mergeCell ref="C22:D22"/>
    <mergeCell ref="H23:I23"/>
    <mergeCell ref="C25:D25"/>
    <mergeCell ref="H25:I25"/>
    <mergeCell ref="H15:I15"/>
    <mergeCell ref="C16:D16"/>
    <mergeCell ref="H16:I16"/>
    <mergeCell ref="B6:B7"/>
    <mergeCell ref="C6:D7"/>
    <mergeCell ref="G6:G7"/>
    <mergeCell ref="H6:I7"/>
    <mergeCell ref="C9:D9"/>
    <mergeCell ref="H9:I9"/>
    <mergeCell ref="K1:L1"/>
    <mergeCell ref="E6:F6"/>
    <mergeCell ref="J6:K6"/>
    <mergeCell ref="C79:F79"/>
    <mergeCell ref="C80:F80"/>
    <mergeCell ref="D1:J1"/>
    <mergeCell ref="D2:J2"/>
    <mergeCell ref="D3:J3"/>
    <mergeCell ref="D4:J4"/>
    <mergeCell ref="C11:D11"/>
    <mergeCell ref="H11:I11"/>
    <mergeCell ref="C13:D13"/>
    <mergeCell ref="H13:I13"/>
    <mergeCell ref="C14:D14"/>
    <mergeCell ref="H14:I14"/>
    <mergeCell ref="C15:D15"/>
  </mergeCells>
  <printOptions horizontalCentered="1"/>
  <pageMargins left="0.31496062992125984" right="0.31496062992125984" top="0.35433070866141736" bottom="0.35433070866141736" header="0.31496062992125984" footer="0.31496062992125984"/>
  <pageSetup scale="60" fitToHeight="0" orientation="portrait" copies="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1AA51-72EF-41E0-8432-7BDC59B5AF2D}">
  <dimension ref="A1:I88"/>
  <sheetViews>
    <sheetView showGridLines="0" topLeftCell="A4" zoomScale="110" zoomScaleNormal="110" workbookViewId="0">
      <selection activeCell="C68" sqref="C68:D68"/>
    </sheetView>
  </sheetViews>
  <sheetFormatPr baseColWidth="10" defaultColWidth="11.42578125" defaultRowHeight="15"/>
  <cols>
    <col min="1" max="1" width="2.28515625" customWidth="1"/>
    <col min="2" max="2" width="2.42578125" customWidth="1"/>
    <col min="3" max="3" width="23.42578125" customWidth="1"/>
    <col min="4" max="4" width="63.85546875" customWidth="1"/>
    <col min="5" max="5" width="15.7109375" bestFit="1" customWidth="1"/>
    <col min="6" max="6" width="13.85546875" bestFit="1" customWidth="1"/>
    <col min="8" max="8" width="12.5703125" bestFit="1" customWidth="1"/>
  </cols>
  <sheetData>
    <row r="1" spans="2:6" ht="15.75">
      <c r="C1" s="349" t="s">
        <v>121</v>
      </c>
      <c r="D1" s="349"/>
      <c r="E1" s="349"/>
      <c r="F1" s="349"/>
    </row>
    <row r="2" spans="2:6" ht="15.75">
      <c r="C2" s="349" t="s">
        <v>120</v>
      </c>
      <c r="D2" s="349"/>
      <c r="E2" s="349"/>
      <c r="F2" s="349"/>
    </row>
    <row r="3" spans="2:6">
      <c r="C3" s="350" t="s">
        <v>2</v>
      </c>
      <c r="D3" s="350"/>
      <c r="E3" s="350"/>
      <c r="F3" s="350"/>
    </row>
    <row r="4" spans="2:6">
      <c r="B4" s="114"/>
      <c r="C4" s="114"/>
      <c r="D4" s="116"/>
      <c r="E4" s="116"/>
      <c r="F4" s="116"/>
    </row>
    <row r="5" spans="2:6">
      <c r="B5" s="114"/>
      <c r="C5" s="115" t="s">
        <v>3</v>
      </c>
      <c r="D5" s="348" t="s">
        <v>4</v>
      </c>
      <c r="E5" s="348"/>
      <c r="F5" s="348"/>
    </row>
    <row r="6" spans="2:6">
      <c r="B6" s="114"/>
      <c r="C6" s="114"/>
      <c r="D6" s="114"/>
      <c r="E6" s="114"/>
      <c r="F6" s="114"/>
    </row>
    <row r="7" spans="2:6">
      <c r="B7" s="113"/>
      <c r="C7" s="336" t="s">
        <v>119</v>
      </c>
      <c r="D7" s="336"/>
      <c r="E7" s="351" t="s">
        <v>6</v>
      </c>
      <c r="F7" s="352"/>
    </row>
    <row r="8" spans="2:6">
      <c r="B8" s="112"/>
      <c r="C8" s="358"/>
      <c r="D8" s="358"/>
      <c r="E8" s="111">
        <v>2025</v>
      </c>
      <c r="F8" s="110">
        <v>2024</v>
      </c>
    </row>
    <row r="9" spans="2:6" ht="15" customHeight="1">
      <c r="B9" s="81"/>
      <c r="C9" s="357" t="s">
        <v>118</v>
      </c>
      <c r="D9" s="357"/>
      <c r="E9" s="102"/>
      <c r="F9" s="101"/>
    </row>
    <row r="10" spans="2:6" ht="15" customHeight="1">
      <c r="B10" s="78"/>
      <c r="C10" s="346" t="s">
        <v>117</v>
      </c>
      <c r="D10" s="346"/>
      <c r="E10" s="100">
        <f>SUM(E11:E17)</f>
        <v>2697683207.2900004</v>
      </c>
      <c r="F10" s="99">
        <f>SUM(F11:F17)</f>
        <v>2547077972.5200005</v>
      </c>
    </row>
    <row r="11" spans="2:6">
      <c r="B11" s="71"/>
      <c r="C11" s="347" t="s">
        <v>116</v>
      </c>
      <c r="D11" s="347"/>
      <c r="E11" s="87">
        <v>2163424573.0500002</v>
      </c>
      <c r="F11" s="86">
        <v>1991291643.6800001</v>
      </c>
    </row>
    <row r="12" spans="2:6">
      <c r="B12" s="71"/>
      <c r="C12" s="347" t="s">
        <v>115</v>
      </c>
      <c r="D12" s="347"/>
      <c r="E12" s="87">
        <v>0</v>
      </c>
      <c r="F12" s="86">
        <v>0</v>
      </c>
    </row>
    <row r="13" spans="2:6">
      <c r="B13" s="71"/>
      <c r="C13" s="347" t="s">
        <v>114</v>
      </c>
      <c r="D13" s="347"/>
      <c r="E13" s="87">
        <v>0</v>
      </c>
      <c r="F13" s="86">
        <v>0</v>
      </c>
    </row>
    <row r="14" spans="2:6">
      <c r="B14" s="71"/>
      <c r="C14" s="347" t="s">
        <v>113</v>
      </c>
      <c r="D14" s="347"/>
      <c r="E14" s="87">
        <v>418667043.39999998</v>
      </c>
      <c r="F14" s="86">
        <v>398600703</v>
      </c>
    </row>
    <row r="15" spans="2:6" ht="15" customHeight="1">
      <c r="B15" s="71"/>
      <c r="C15" s="347" t="s">
        <v>112</v>
      </c>
      <c r="D15" s="347"/>
      <c r="E15" s="87">
        <v>103575288.45999999</v>
      </c>
      <c r="F15" s="86">
        <v>137261508.83000001</v>
      </c>
    </row>
    <row r="16" spans="2:6" ht="15" customHeight="1">
      <c r="B16" s="71"/>
      <c r="C16" s="347" t="s">
        <v>111</v>
      </c>
      <c r="D16" s="347"/>
      <c r="E16" s="87">
        <v>12016302.380000001</v>
      </c>
      <c r="F16" s="86">
        <v>19924117.010000002</v>
      </c>
    </row>
    <row r="17" spans="2:8" ht="15" customHeight="1">
      <c r="B17" s="71"/>
      <c r="C17" s="347" t="s">
        <v>110</v>
      </c>
      <c r="D17" s="347"/>
      <c r="E17" s="87">
        <v>0</v>
      </c>
      <c r="F17" s="86">
        <v>0</v>
      </c>
    </row>
    <row r="18" spans="2:8" ht="15" customHeight="1">
      <c r="B18" s="78"/>
      <c r="C18" s="77"/>
      <c r="D18" s="76"/>
      <c r="E18" s="73"/>
      <c r="F18" s="72"/>
    </row>
    <row r="19" spans="2:8" ht="15" customHeight="1">
      <c r="B19" s="78"/>
      <c r="C19" s="346" t="s">
        <v>109</v>
      </c>
      <c r="D19" s="346"/>
      <c r="E19" s="100">
        <f>SUM(E21:E22)</f>
        <v>66507127027.230003</v>
      </c>
      <c r="F19" s="99">
        <f>SUM(F21:F22)</f>
        <v>86909821870.320007</v>
      </c>
    </row>
    <row r="20" spans="2:8">
      <c r="B20" s="78"/>
      <c r="C20" s="346"/>
      <c r="D20" s="346"/>
      <c r="E20" s="100"/>
      <c r="F20" s="99"/>
    </row>
    <row r="21" spans="2:8" ht="15" customHeight="1">
      <c r="B21" s="71"/>
      <c r="C21" s="347" t="s">
        <v>108</v>
      </c>
      <c r="D21" s="347"/>
      <c r="E21" s="96">
        <v>66507127027.230003</v>
      </c>
      <c r="F21" s="109">
        <v>86909821870.320007</v>
      </c>
      <c r="H21" s="48"/>
    </row>
    <row r="22" spans="2:8" ht="15" customHeight="1">
      <c r="B22" s="71"/>
      <c r="C22" s="347" t="s">
        <v>107</v>
      </c>
      <c r="D22" s="347"/>
      <c r="E22" s="87">
        <v>0</v>
      </c>
      <c r="F22" s="86">
        <v>0</v>
      </c>
    </row>
    <row r="23" spans="2:8">
      <c r="B23" s="78"/>
      <c r="C23" s="77"/>
      <c r="D23" s="76"/>
      <c r="E23" s="73"/>
      <c r="F23" s="72"/>
    </row>
    <row r="24" spans="2:8" ht="15" customHeight="1">
      <c r="B24" s="71"/>
      <c r="C24" s="346" t="s">
        <v>106</v>
      </c>
      <c r="D24" s="346"/>
      <c r="E24" s="100">
        <f>SUM(E25:E29)</f>
        <v>2600002.11</v>
      </c>
      <c r="F24" s="99">
        <f>SUM(F25:F29)</f>
        <v>7260506.4199999999</v>
      </c>
    </row>
    <row r="25" spans="2:8">
      <c r="B25" s="71"/>
      <c r="C25" s="347" t="s">
        <v>105</v>
      </c>
      <c r="D25" s="347"/>
      <c r="E25" s="87">
        <v>0</v>
      </c>
      <c r="F25" s="86">
        <v>0</v>
      </c>
    </row>
    <row r="26" spans="2:8" ht="15" customHeight="1">
      <c r="B26" s="71"/>
      <c r="C26" s="347" t="s">
        <v>104</v>
      </c>
      <c r="D26" s="347"/>
      <c r="E26" s="87">
        <v>0</v>
      </c>
      <c r="F26" s="86">
        <v>0</v>
      </c>
    </row>
    <row r="27" spans="2:8">
      <c r="B27" s="71"/>
      <c r="C27" s="347" t="s">
        <v>103</v>
      </c>
      <c r="D27" s="347"/>
      <c r="E27" s="87">
        <v>0</v>
      </c>
      <c r="F27" s="86">
        <v>0</v>
      </c>
    </row>
    <row r="28" spans="2:8" ht="15" customHeight="1">
      <c r="B28" s="71"/>
      <c r="C28" s="347" t="s">
        <v>102</v>
      </c>
      <c r="D28" s="347"/>
      <c r="E28" s="87">
        <v>0</v>
      </c>
      <c r="F28" s="86">
        <v>0</v>
      </c>
    </row>
    <row r="29" spans="2:8">
      <c r="B29" s="71"/>
      <c r="C29" s="347" t="s">
        <v>101</v>
      </c>
      <c r="D29" s="347"/>
      <c r="E29" s="87">
        <v>2600002.11</v>
      </c>
      <c r="F29" s="86">
        <v>7260506.4199999999</v>
      </c>
    </row>
    <row r="30" spans="2:8" ht="15" customHeight="1">
      <c r="B30" s="78"/>
      <c r="C30" s="77"/>
      <c r="D30" s="108"/>
      <c r="E30" s="102"/>
      <c r="F30" s="101"/>
    </row>
    <row r="31" spans="2:8" ht="15" customHeight="1">
      <c r="B31" s="106"/>
      <c r="C31" s="353" t="s">
        <v>100</v>
      </c>
      <c r="D31" s="353"/>
      <c r="E31" s="107">
        <f>E10+E19+E24</f>
        <v>69207410236.630005</v>
      </c>
      <c r="F31" s="103">
        <f>F10+F19+F24</f>
        <v>89464160349.26001</v>
      </c>
    </row>
    <row r="32" spans="2:8" ht="15" customHeight="1">
      <c r="B32" s="106"/>
      <c r="C32" s="105"/>
      <c r="D32" s="105"/>
      <c r="E32" s="104"/>
      <c r="F32" s="103"/>
    </row>
    <row r="33" spans="2:6">
      <c r="B33" s="78"/>
      <c r="C33" s="356"/>
      <c r="D33" s="356"/>
      <c r="E33" s="102"/>
      <c r="F33" s="101"/>
    </row>
    <row r="34" spans="2:6" ht="15" customHeight="1">
      <c r="B34" s="85"/>
      <c r="C34" s="357" t="s">
        <v>99</v>
      </c>
      <c r="D34" s="357"/>
      <c r="E34" s="90"/>
      <c r="F34" s="88"/>
    </row>
    <row r="35" spans="2:6">
      <c r="B35" s="85"/>
      <c r="C35" s="357" t="s">
        <v>98</v>
      </c>
      <c r="D35" s="357"/>
      <c r="E35" s="100">
        <f>SUM(E36:E38)</f>
        <v>11053319061.029999</v>
      </c>
      <c r="F35" s="99">
        <f>SUM(F36:F38)</f>
        <v>15319311664.48</v>
      </c>
    </row>
    <row r="36" spans="2:6" ht="15" customHeight="1">
      <c r="B36" s="85"/>
      <c r="C36" s="347" t="s">
        <v>97</v>
      </c>
      <c r="D36" s="347"/>
      <c r="E36" s="87">
        <v>7047300161.9499998</v>
      </c>
      <c r="F36" s="86">
        <v>9929370680.8999996</v>
      </c>
    </row>
    <row r="37" spans="2:6" ht="15" customHeight="1">
      <c r="B37" s="85"/>
      <c r="C37" s="347" t="s">
        <v>96</v>
      </c>
      <c r="D37" s="347"/>
      <c r="E37" s="87">
        <v>726028929.19000006</v>
      </c>
      <c r="F37" s="86">
        <v>1537885523.24</v>
      </c>
    </row>
    <row r="38" spans="2:6">
      <c r="B38" s="85"/>
      <c r="C38" s="347" t="s">
        <v>95</v>
      </c>
      <c r="D38" s="347"/>
      <c r="E38" s="87">
        <v>3279989969.8899999</v>
      </c>
      <c r="F38" s="86">
        <v>3852055460.3400002</v>
      </c>
    </row>
    <row r="39" spans="2:6">
      <c r="B39" s="85"/>
      <c r="C39" s="77"/>
      <c r="D39" s="76"/>
      <c r="E39" s="73"/>
      <c r="F39" s="72"/>
    </row>
    <row r="40" spans="2:6" ht="15" customHeight="1">
      <c r="B40" s="85"/>
      <c r="C40" s="357" t="s">
        <v>94</v>
      </c>
      <c r="D40" s="357"/>
      <c r="E40" s="100">
        <f>SUM(E41:E49)</f>
        <v>36163735421.660004</v>
      </c>
      <c r="F40" s="99">
        <f>SUM(F41:F49)</f>
        <v>52587538718.629997</v>
      </c>
    </row>
    <row r="41" spans="2:6" ht="15" customHeight="1">
      <c r="B41" s="85"/>
      <c r="C41" s="347" t="s">
        <v>93</v>
      </c>
      <c r="D41" s="347"/>
      <c r="E41" s="87">
        <v>35510410394.5</v>
      </c>
      <c r="F41" s="86">
        <v>51031173332.059998</v>
      </c>
    </row>
    <row r="42" spans="2:6" ht="15" customHeight="1">
      <c r="B42" s="85"/>
      <c r="C42" s="347" t="s">
        <v>92</v>
      </c>
      <c r="D42" s="347"/>
      <c r="E42" s="87">
        <v>89431456</v>
      </c>
      <c r="F42" s="86">
        <v>85989846.680000007</v>
      </c>
    </row>
    <row r="43" spans="2:6" ht="15" customHeight="1">
      <c r="B43" s="85"/>
      <c r="C43" s="347" t="s">
        <v>91</v>
      </c>
      <c r="D43" s="347"/>
      <c r="E43" s="87">
        <v>123802802.05</v>
      </c>
      <c r="F43" s="86">
        <v>143315555.46000001</v>
      </c>
    </row>
    <row r="44" spans="2:6">
      <c r="B44" s="85"/>
      <c r="C44" s="347" t="s">
        <v>90</v>
      </c>
      <c r="D44" s="347"/>
      <c r="E44" s="87">
        <v>417090769.11000001</v>
      </c>
      <c r="F44" s="86">
        <v>1223897846.9000001</v>
      </c>
    </row>
    <row r="45" spans="2:6" ht="15" customHeight="1">
      <c r="B45" s="85"/>
      <c r="C45" s="347" t="s">
        <v>89</v>
      </c>
      <c r="D45" s="347"/>
      <c r="E45" s="87">
        <v>23000000</v>
      </c>
      <c r="F45" s="86">
        <v>43162137.530000001</v>
      </c>
    </row>
    <row r="46" spans="2:6" ht="15" customHeight="1">
      <c r="B46" s="85"/>
      <c r="C46" s="347" t="s">
        <v>88</v>
      </c>
      <c r="D46" s="347"/>
      <c r="E46" s="87">
        <v>0</v>
      </c>
      <c r="F46" s="86">
        <v>60000000</v>
      </c>
    </row>
    <row r="47" spans="2:6" ht="15" customHeight="1">
      <c r="B47" s="85"/>
      <c r="C47" s="347" t="s">
        <v>87</v>
      </c>
      <c r="D47" s="347"/>
      <c r="E47" s="87">
        <v>0</v>
      </c>
      <c r="F47" s="86">
        <v>0</v>
      </c>
    </row>
    <row r="48" spans="2:6">
      <c r="B48" s="85"/>
      <c r="C48" s="347" t="s">
        <v>86</v>
      </c>
      <c r="D48" s="347"/>
      <c r="E48" s="87">
        <v>0</v>
      </c>
      <c r="F48" s="86">
        <v>0</v>
      </c>
    </row>
    <row r="49" spans="1:9" ht="15" customHeight="1">
      <c r="B49" s="85"/>
      <c r="C49" s="347" t="s">
        <v>85</v>
      </c>
      <c r="D49" s="347"/>
      <c r="E49" s="87">
        <v>0</v>
      </c>
      <c r="F49" s="86">
        <v>0</v>
      </c>
    </row>
    <row r="50" spans="1:9" ht="15" customHeight="1">
      <c r="B50" s="85"/>
      <c r="C50" s="90"/>
      <c r="D50" s="90"/>
      <c r="E50" s="89"/>
      <c r="F50" s="88"/>
    </row>
    <row r="51" spans="1:9" ht="15" customHeight="1">
      <c r="B51" s="85"/>
      <c r="C51" s="346" t="s">
        <v>84</v>
      </c>
      <c r="D51" s="346"/>
      <c r="E51" s="100">
        <f>SUM(E52:E54)</f>
        <v>15788081366.23</v>
      </c>
      <c r="F51" s="99">
        <f>SUM(F52:F54)</f>
        <v>19572432486.959999</v>
      </c>
    </row>
    <row r="52" spans="1:9">
      <c r="B52" s="85"/>
      <c r="C52" s="347" t="s">
        <v>83</v>
      </c>
      <c r="D52" s="347"/>
      <c r="E52" s="87">
        <v>5936462037.0200005</v>
      </c>
      <c r="F52" s="86">
        <v>6894828675.8500004</v>
      </c>
    </row>
    <row r="53" spans="1:9">
      <c r="B53" s="85"/>
      <c r="C53" s="347" t="s">
        <v>51</v>
      </c>
      <c r="D53" s="347"/>
      <c r="E53" s="87">
        <v>9851619329.2099991</v>
      </c>
      <c r="F53" s="86">
        <v>11622475066</v>
      </c>
    </row>
    <row r="54" spans="1:9">
      <c r="B54" s="85"/>
      <c r="C54" s="347" t="s">
        <v>82</v>
      </c>
      <c r="D54" s="347"/>
      <c r="E54" s="87">
        <v>0</v>
      </c>
      <c r="F54" s="86">
        <v>1055128745.11</v>
      </c>
    </row>
    <row r="55" spans="1:9">
      <c r="B55" s="85"/>
      <c r="C55" s="90"/>
      <c r="D55" s="90"/>
      <c r="E55" s="89"/>
      <c r="F55" s="88"/>
    </row>
    <row r="56" spans="1:9">
      <c r="B56" s="85"/>
      <c r="C56" s="346" t="s">
        <v>81</v>
      </c>
      <c r="D56" s="346"/>
      <c r="E56" s="98">
        <f>SUM(E57:E61)</f>
        <v>63473923.229999997</v>
      </c>
      <c r="F56" s="97">
        <f>SUM(F57:F61)</f>
        <v>106466943.5</v>
      </c>
    </row>
    <row r="57" spans="1:9">
      <c r="B57" s="85"/>
      <c r="C57" s="347" t="s">
        <v>80</v>
      </c>
      <c r="D57" s="347"/>
      <c r="E57" s="96">
        <v>63473923.229999997</v>
      </c>
      <c r="F57" s="86">
        <v>106466943.5</v>
      </c>
    </row>
    <row r="58" spans="1:9">
      <c r="B58" s="85"/>
      <c r="C58" s="347" t="s">
        <v>79</v>
      </c>
      <c r="D58" s="347"/>
      <c r="E58" s="87">
        <v>0</v>
      </c>
      <c r="F58" s="86">
        <v>0</v>
      </c>
    </row>
    <row r="59" spans="1:9">
      <c r="B59" s="85"/>
      <c r="C59" s="347" t="s">
        <v>78</v>
      </c>
      <c r="D59" s="347"/>
      <c r="E59" s="87">
        <v>0</v>
      </c>
      <c r="F59" s="86">
        <v>0</v>
      </c>
    </row>
    <row r="60" spans="1:9">
      <c r="B60" s="85"/>
      <c r="C60" s="347" t="s">
        <v>77</v>
      </c>
      <c r="D60" s="347"/>
      <c r="E60" s="87">
        <v>0</v>
      </c>
      <c r="F60" s="86">
        <v>0</v>
      </c>
      <c r="I60" s="32"/>
    </row>
    <row r="61" spans="1:9">
      <c r="B61" s="85"/>
      <c r="C61" s="347" t="s">
        <v>76</v>
      </c>
      <c r="D61" s="347"/>
      <c r="E61" s="87">
        <v>0</v>
      </c>
      <c r="F61" s="86">
        <v>0</v>
      </c>
    </row>
    <row r="62" spans="1:9">
      <c r="A62" s="95"/>
      <c r="B62" s="94"/>
      <c r="C62" s="93"/>
      <c r="D62" s="93"/>
      <c r="E62" s="92"/>
      <c r="F62" s="91"/>
    </row>
    <row r="63" spans="1:9">
      <c r="B63" s="85"/>
      <c r="C63" s="90"/>
      <c r="D63" s="90"/>
      <c r="E63" s="89"/>
      <c r="F63" s="88"/>
    </row>
    <row r="64" spans="1:9">
      <c r="B64" s="85"/>
      <c r="C64" s="346" t="s">
        <v>75</v>
      </c>
      <c r="D64" s="346"/>
      <c r="E64" s="83">
        <f>SUM(E65:E68)</f>
        <v>0</v>
      </c>
      <c r="F64" s="82">
        <f>SUM(F65:F68)</f>
        <v>0</v>
      </c>
    </row>
    <row r="65" spans="2:6">
      <c r="B65" s="85"/>
      <c r="C65" s="347" t="s">
        <v>74</v>
      </c>
      <c r="D65" s="347"/>
      <c r="E65" s="87">
        <v>0</v>
      </c>
      <c r="F65" s="86">
        <v>0</v>
      </c>
    </row>
    <row r="66" spans="2:6">
      <c r="B66" s="85"/>
      <c r="C66" s="347" t="s">
        <v>73</v>
      </c>
      <c r="D66" s="347"/>
      <c r="E66" s="87">
        <v>0</v>
      </c>
      <c r="F66" s="86">
        <v>0</v>
      </c>
    </row>
    <row r="67" spans="2:6">
      <c r="B67" s="85"/>
      <c r="C67" s="347" t="s">
        <v>72</v>
      </c>
      <c r="D67" s="347"/>
      <c r="E67" s="87">
        <v>0</v>
      </c>
      <c r="F67" s="86">
        <v>0</v>
      </c>
    </row>
    <row r="68" spans="2:6">
      <c r="B68" s="85"/>
      <c r="C68" s="347" t="s">
        <v>71</v>
      </c>
      <c r="D68" s="347"/>
      <c r="E68" s="87">
        <v>0</v>
      </c>
      <c r="F68" s="86">
        <v>0</v>
      </c>
    </row>
    <row r="69" spans="2:6">
      <c r="B69" s="85"/>
      <c r="C69" s="84" t="s">
        <v>70</v>
      </c>
      <c r="D69" s="84"/>
      <c r="E69" s="83">
        <f>E70</f>
        <v>0</v>
      </c>
      <c r="F69" s="82">
        <f>F70</f>
        <v>0</v>
      </c>
    </row>
    <row r="70" spans="2:6" ht="15" customHeight="1">
      <c r="B70" s="81"/>
      <c r="C70" s="347" t="s">
        <v>69</v>
      </c>
      <c r="D70" s="347"/>
      <c r="E70" s="80">
        <v>0</v>
      </c>
      <c r="F70" s="79">
        <v>0</v>
      </c>
    </row>
    <row r="71" spans="2:6" ht="15" customHeight="1">
      <c r="B71" s="78"/>
      <c r="C71" s="77"/>
      <c r="D71" s="76"/>
      <c r="E71" s="73"/>
      <c r="F71" s="72"/>
    </row>
    <row r="72" spans="2:6" ht="15" customHeight="1">
      <c r="B72" s="71"/>
      <c r="C72" s="353" t="s">
        <v>68</v>
      </c>
      <c r="D72" s="353"/>
      <c r="E72" s="75">
        <f>+E35+E40+E51+E56+E64+E69</f>
        <v>63068609772.150002</v>
      </c>
      <c r="F72" s="69">
        <f>+F35+F40+F51+F56+F64+F69</f>
        <v>87585749813.570007</v>
      </c>
    </row>
    <row r="73" spans="2:6" ht="15" customHeight="1">
      <c r="B73" s="71"/>
      <c r="C73" s="74"/>
      <c r="D73" s="74"/>
      <c r="E73" s="73"/>
      <c r="F73" s="72"/>
    </row>
    <row r="74" spans="2:6">
      <c r="B74" s="71"/>
      <c r="C74" s="355" t="s">
        <v>67</v>
      </c>
      <c r="D74" s="355"/>
      <c r="E74" s="70">
        <f>+E31-E72</f>
        <v>6138800464.4800034</v>
      </c>
      <c r="F74" s="69">
        <f>+F31-F72</f>
        <v>1878410535.6900024</v>
      </c>
    </row>
    <row r="75" spans="2:6">
      <c r="B75" s="68"/>
      <c r="C75" s="354"/>
      <c r="D75" s="354"/>
      <c r="E75" s="67"/>
      <c r="F75" s="66"/>
    </row>
    <row r="76" spans="2:6">
      <c r="B76" s="2"/>
      <c r="C76" s="2"/>
      <c r="D76" s="2"/>
      <c r="E76" s="2"/>
      <c r="F76" s="2"/>
    </row>
    <row r="77" spans="2:6">
      <c r="B77" s="60" t="s">
        <v>64</v>
      </c>
      <c r="D77" s="60"/>
      <c r="E77" s="60"/>
      <c r="F77" s="60"/>
    </row>
    <row r="78" spans="2:6">
      <c r="C78" s="33"/>
      <c r="D78" s="33"/>
      <c r="E78" s="33"/>
      <c r="F78" s="33"/>
    </row>
    <row r="79" spans="2:6">
      <c r="C79" s="33"/>
      <c r="D79" s="33"/>
      <c r="E79" s="33"/>
      <c r="F79" s="33"/>
    </row>
    <row r="80" spans="2:6">
      <c r="C80" s="33"/>
      <c r="D80" s="33"/>
      <c r="E80" s="33"/>
      <c r="F80" s="33"/>
    </row>
    <row r="81" spans="3:6">
      <c r="C81" s="33"/>
      <c r="D81" s="33"/>
      <c r="E81" s="33"/>
      <c r="F81" s="33"/>
    </row>
    <row r="82" spans="3:6">
      <c r="C82" s="33"/>
      <c r="D82" s="33"/>
      <c r="E82" s="33"/>
      <c r="F82" s="33"/>
    </row>
    <row r="83" spans="3:6">
      <c r="D83" s="38"/>
      <c r="E83" s="65"/>
    </row>
    <row r="84" spans="3:6">
      <c r="E84" s="12"/>
    </row>
    <row r="86" spans="3:6">
      <c r="C86" s="64"/>
      <c r="D86" s="63"/>
    </row>
    <row r="87" spans="3:6">
      <c r="C87" s="61"/>
      <c r="D87" s="61"/>
      <c r="E87" s="61"/>
    </row>
    <row r="88" spans="3:6">
      <c r="C88" s="62"/>
      <c r="D88" s="62"/>
      <c r="E88" s="62"/>
      <c r="F88" s="46"/>
    </row>
  </sheetData>
  <mergeCells count="61">
    <mergeCell ref="C34:D34"/>
    <mergeCell ref="C10:D10"/>
    <mergeCell ref="C17:D17"/>
    <mergeCell ref="C15:D15"/>
    <mergeCell ref="C16:D16"/>
    <mergeCell ref="C33:D33"/>
    <mergeCell ref="C35:D35"/>
    <mergeCell ref="C42:D42"/>
    <mergeCell ref="C52:D52"/>
    <mergeCell ref="C51:D51"/>
    <mergeCell ref="C49:D49"/>
    <mergeCell ref="C48:D48"/>
    <mergeCell ref="C47:D47"/>
    <mergeCell ref="C36:D36"/>
    <mergeCell ref="C46:D46"/>
    <mergeCell ref="C45:D45"/>
    <mergeCell ref="C43:D43"/>
    <mergeCell ref="C41:D41"/>
    <mergeCell ref="C40:D40"/>
    <mergeCell ref="C38:D38"/>
    <mergeCell ref="C37:D37"/>
    <mergeCell ref="C44:D44"/>
    <mergeCell ref="C68:D68"/>
    <mergeCell ref="C57:D57"/>
    <mergeCell ref="C58:D58"/>
    <mergeCell ref="C59:D59"/>
    <mergeCell ref="C66:D66"/>
    <mergeCell ref="C56:D56"/>
    <mergeCell ref="C54:D54"/>
    <mergeCell ref="C53:D53"/>
    <mergeCell ref="C75:D75"/>
    <mergeCell ref="C72:D72"/>
    <mergeCell ref="C70:D70"/>
    <mergeCell ref="C74:D74"/>
    <mergeCell ref="C67:D67"/>
    <mergeCell ref="C60:D60"/>
    <mergeCell ref="C61:D61"/>
    <mergeCell ref="C64:D64"/>
    <mergeCell ref="C65:D65"/>
    <mergeCell ref="C1:F1"/>
    <mergeCell ref="C2:F2"/>
    <mergeCell ref="C3:F3"/>
    <mergeCell ref="E7:F7"/>
    <mergeCell ref="C31:D31"/>
    <mergeCell ref="C26:D26"/>
    <mergeCell ref="C25:D25"/>
    <mergeCell ref="C19:D20"/>
    <mergeCell ref="C21:D21"/>
    <mergeCell ref="C22:D22"/>
    <mergeCell ref="C29:D29"/>
    <mergeCell ref="C11:D11"/>
    <mergeCell ref="C12:D12"/>
    <mergeCell ref="C13:D13"/>
    <mergeCell ref="C28:D28"/>
    <mergeCell ref="C8:D8"/>
    <mergeCell ref="C24:D24"/>
    <mergeCell ref="C14:D14"/>
    <mergeCell ref="D5:F5"/>
    <mergeCell ref="C7:D7"/>
    <mergeCell ref="C27:D27"/>
    <mergeCell ref="C9:D9"/>
  </mergeCells>
  <printOptions horizontalCentered="1"/>
  <pageMargins left="0.31496062992125984" right="0.31496062992125984" top="0.35433070866141736" bottom="0.59055118110236227" header="0.31496062992125984" footer="0.31496062992125984"/>
  <pageSetup paperSize="290"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726C6-0021-4D29-BCF5-8D3072E59A94}">
  <sheetPr>
    <pageSetUpPr fitToPage="1"/>
  </sheetPr>
  <dimension ref="A1:IY61"/>
  <sheetViews>
    <sheetView showGridLines="0" zoomScale="90" zoomScaleNormal="90" workbookViewId="0">
      <pane xSplit="4" ySplit="12" topLeftCell="H16" activePane="bottomRight" state="frozen"/>
      <selection pane="topRight" activeCell="E1" sqref="E1"/>
      <selection pane="bottomLeft" activeCell="A13" sqref="A13"/>
      <selection pane="bottomRight" activeCell="C32" sqref="C32:D32"/>
    </sheetView>
  </sheetViews>
  <sheetFormatPr baseColWidth="10" defaultColWidth="19" defaultRowHeight="15" zeroHeight="1"/>
  <cols>
    <col min="1" max="1" width="3.42578125" customWidth="1"/>
    <col min="2" max="2" width="8.28515625" customWidth="1"/>
    <col min="3" max="3" width="25" customWidth="1"/>
    <col min="4" max="4" width="47.42578125" customWidth="1"/>
    <col min="5" max="8" width="24" customWidth="1"/>
    <col min="9" max="9" width="20.42578125" customWidth="1"/>
    <col min="10" max="10" width="4.42578125" customWidth="1"/>
    <col min="11" max="11" width="3" customWidth="1"/>
    <col min="12" max="255" width="11.42578125" hidden="1" customWidth="1"/>
    <col min="257" max="257" width="19.85546875" bestFit="1" customWidth="1"/>
  </cols>
  <sheetData>
    <row r="1" spans="2:257" ht="12" customHeight="1">
      <c r="B1" s="2"/>
      <c r="C1" s="160"/>
      <c r="D1" s="2"/>
      <c r="E1" s="2"/>
      <c r="F1" s="2"/>
      <c r="G1" s="2"/>
      <c r="H1" s="2"/>
      <c r="I1" s="324" t="s">
        <v>148</v>
      </c>
      <c r="J1" s="324"/>
    </row>
    <row r="2" spans="2:257" ht="15.75">
      <c r="C2" s="3"/>
      <c r="D2" s="361" t="s">
        <v>147</v>
      </c>
      <c r="E2" s="361"/>
      <c r="F2" s="361"/>
      <c r="G2" s="361"/>
      <c r="H2" s="361"/>
      <c r="I2" s="3"/>
      <c r="J2" s="3"/>
    </row>
    <row r="3" spans="2:257" ht="15.75">
      <c r="C3" s="3"/>
      <c r="D3" s="362" t="s">
        <v>120</v>
      </c>
      <c r="E3" s="362"/>
      <c r="F3" s="362"/>
      <c r="G3" s="362"/>
      <c r="H3" s="362"/>
      <c r="I3" s="3"/>
      <c r="J3" s="3"/>
    </row>
    <row r="4" spans="2:257">
      <c r="C4" s="3"/>
      <c r="D4" s="363" t="s">
        <v>146</v>
      </c>
      <c r="E4" s="363"/>
      <c r="F4" s="363"/>
      <c r="G4" s="363"/>
      <c r="H4" s="363"/>
      <c r="I4" s="3"/>
      <c r="J4" s="3"/>
    </row>
    <row r="5" spans="2:257">
      <c r="B5" s="5"/>
      <c r="C5" s="115"/>
      <c r="D5" s="364"/>
      <c r="E5" s="364"/>
      <c r="F5" s="364"/>
      <c r="G5" s="364"/>
      <c r="H5" s="364"/>
      <c r="I5" s="364"/>
      <c r="J5" s="364"/>
    </row>
    <row r="6" spans="2:257" s="156" customFormat="1" ht="15.75">
      <c r="B6" s="159"/>
      <c r="C6" s="158" t="s">
        <v>3</v>
      </c>
      <c r="D6" s="365" t="s">
        <v>4</v>
      </c>
      <c r="E6" s="365"/>
      <c r="F6" s="365"/>
      <c r="G6" s="365"/>
      <c r="H6" s="365"/>
      <c r="I6" s="157"/>
      <c r="J6" s="157"/>
    </row>
    <row r="7" spans="2:257" ht="6" customHeight="1">
      <c r="B7" s="5"/>
      <c r="C7" s="5"/>
      <c r="D7" s="5" t="s">
        <v>132</v>
      </c>
      <c r="E7" s="5"/>
      <c r="F7" s="5"/>
      <c r="G7" s="5"/>
      <c r="H7" s="5"/>
      <c r="I7" s="5"/>
      <c r="J7" s="5"/>
    </row>
    <row r="8" spans="2:257" ht="6.75" customHeight="1">
      <c r="B8" s="5"/>
      <c r="C8" s="5"/>
      <c r="D8" s="5"/>
      <c r="E8" s="5"/>
      <c r="F8" s="5"/>
      <c r="G8" s="5"/>
      <c r="H8" s="5"/>
      <c r="I8" s="5"/>
      <c r="J8" s="5"/>
    </row>
    <row r="9" spans="2:257" ht="64.5" customHeight="1">
      <c r="B9" s="155"/>
      <c r="C9" s="366" t="s">
        <v>119</v>
      </c>
      <c r="D9" s="366"/>
      <c r="E9" s="154" t="s">
        <v>49</v>
      </c>
      <c r="F9" s="154" t="s">
        <v>145</v>
      </c>
      <c r="G9" s="154" t="s">
        <v>144</v>
      </c>
      <c r="H9" s="154" t="s">
        <v>143</v>
      </c>
      <c r="I9" s="154" t="s">
        <v>142</v>
      </c>
      <c r="J9" s="153"/>
    </row>
    <row r="10" spans="2:257">
      <c r="B10" s="152"/>
      <c r="C10" s="5"/>
      <c r="D10" s="5"/>
      <c r="E10" s="5"/>
      <c r="F10" s="5"/>
      <c r="G10" s="5"/>
      <c r="H10" s="5"/>
      <c r="I10" s="5"/>
      <c r="J10" s="151"/>
    </row>
    <row r="11" spans="2:257">
      <c r="B11" s="10"/>
      <c r="C11" s="150"/>
      <c r="D11" s="15"/>
      <c r="E11" s="14"/>
      <c r="F11" s="149"/>
      <c r="G11" s="148"/>
      <c r="H11" s="147"/>
      <c r="I11" s="146"/>
      <c r="J11" s="130"/>
    </row>
    <row r="12" spans="2:257" ht="15" customHeight="1" thickBot="1">
      <c r="B12" s="24"/>
      <c r="C12" s="367"/>
      <c r="D12" s="367"/>
      <c r="E12" s="144"/>
      <c r="F12" s="145"/>
      <c r="G12" s="145"/>
      <c r="H12" s="145"/>
      <c r="I12" s="144"/>
      <c r="J12" s="130"/>
    </row>
    <row r="13" spans="2:257">
      <c r="B13" s="24"/>
      <c r="C13" s="133"/>
      <c r="D13" s="132"/>
      <c r="E13" s="131"/>
      <c r="F13" s="131"/>
      <c r="G13" s="131"/>
      <c r="H13" s="131"/>
      <c r="I13" s="131"/>
      <c r="J13" s="130"/>
    </row>
    <row r="14" spans="2:257">
      <c r="B14" s="24"/>
      <c r="C14" s="359" t="s">
        <v>141</v>
      </c>
      <c r="D14" s="359"/>
      <c r="E14" s="134">
        <f>SUM(E15:E17)</f>
        <v>5795437666.6799994</v>
      </c>
      <c r="F14" s="134"/>
      <c r="G14" s="134"/>
      <c r="H14" s="134"/>
      <c r="I14" s="134">
        <f>SUM(E14:H14)</f>
        <v>5795437666.6799994</v>
      </c>
      <c r="J14" s="130"/>
      <c r="IV14" s="32"/>
    </row>
    <row r="15" spans="2:257">
      <c r="B15" s="10"/>
      <c r="C15" s="360" t="s">
        <v>140</v>
      </c>
      <c r="D15" s="360"/>
      <c r="E15" s="131">
        <v>5199906868.4399996</v>
      </c>
      <c r="F15" s="131"/>
      <c r="G15" s="131"/>
      <c r="H15" s="135"/>
      <c r="I15" s="131">
        <f>SUM(E15:H15)</f>
        <v>5199906868.4399996</v>
      </c>
      <c r="J15" s="130"/>
      <c r="IW15" s="32"/>
    </row>
    <row r="16" spans="2:257">
      <c r="B16" s="10"/>
      <c r="C16" s="360" t="s">
        <v>52</v>
      </c>
      <c r="D16" s="360"/>
      <c r="E16" s="135">
        <v>595530798.24000001</v>
      </c>
      <c r="F16" s="131"/>
      <c r="G16" s="131"/>
      <c r="H16" s="135"/>
      <c r="I16" s="131">
        <f>SUM(E16:H16)</f>
        <v>595530798.24000001</v>
      </c>
      <c r="J16" s="130"/>
    </row>
    <row r="17" spans="1:258">
      <c r="B17" s="10"/>
      <c r="C17" s="360" t="s">
        <v>133</v>
      </c>
      <c r="D17" s="360"/>
      <c r="E17" s="131">
        <v>0</v>
      </c>
      <c r="F17" s="131"/>
      <c r="G17" s="131"/>
      <c r="H17" s="135"/>
      <c r="I17" s="131">
        <f>SUM(E17:H17)</f>
        <v>0</v>
      </c>
      <c r="J17" s="130"/>
      <c r="IW17" s="49"/>
    </row>
    <row r="18" spans="1:258">
      <c r="B18" s="24"/>
      <c r="C18" s="133"/>
      <c r="D18" s="132"/>
      <c r="E18" s="131"/>
      <c r="F18" s="131"/>
      <c r="G18" s="131"/>
      <c r="H18" s="131"/>
      <c r="I18" s="131"/>
      <c r="J18" s="130"/>
    </row>
    <row r="19" spans="1:258" ht="23.25" customHeight="1">
      <c r="B19" s="24"/>
      <c r="C19" s="359" t="s">
        <v>139</v>
      </c>
      <c r="D19" s="359"/>
      <c r="E19" s="134"/>
      <c r="F19" s="134">
        <f>SUM(F20:F24)</f>
        <v>48843727524.490005</v>
      </c>
      <c r="G19" s="134">
        <f>G20</f>
        <v>1878410535.6899948</v>
      </c>
      <c r="H19" s="134"/>
      <c r="I19" s="134">
        <f t="shared" ref="I19:I24" si="0">SUM(E19:H19)</f>
        <v>50722138060.18</v>
      </c>
      <c r="J19" s="130"/>
      <c r="IX19" s="32"/>
    </row>
    <row r="20" spans="1:258">
      <c r="B20" s="10"/>
      <c r="C20" s="360" t="s">
        <v>130</v>
      </c>
      <c r="D20" s="360"/>
      <c r="E20" s="131"/>
      <c r="F20" s="23"/>
      <c r="G20" s="131">
        <v>1878410535.6899948</v>
      </c>
      <c r="H20" s="135"/>
      <c r="I20" s="131">
        <f t="shared" si="0"/>
        <v>1878410535.6899948</v>
      </c>
      <c r="J20" s="130"/>
    </row>
    <row r="21" spans="1:258">
      <c r="B21" s="10"/>
      <c r="C21" s="360" t="s">
        <v>55</v>
      </c>
      <c r="D21" s="360"/>
      <c r="E21" s="131"/>
      <c r="F21" s="135">
        <v>36053530541.910004</v>
      </c>
      <c r="G21" s="131"/>
      <c r="H21" s="135"/>
      <c r="I21" s="131">
        <f t="shared" si="0"/>
        <v>36053530541.910004</v>
      </c>
      <c r="J21" s="130"/>
    </row>
    <row r="22" spans="1:258">
      <c r="B22" s="10"/>
      <c r="C22" s="360" t="s">
        <v>129</v>
      </c>
      <c r="D22" s="360"/>
      <c r="E22" s="131"/>
      <c r="F22" s="135">
        <v>27389068301.220001</v>
      </c>
      <c r="G22" s="131"/>
      <c r="H22" s="135"/>
      <c r="I22" s="131">
        <f t="shared" si="0"/>
        <v>27389068301.220001</v>
      </c>
      <c r="J22" s="130"/>
      <c r="IX22" s="49"/>
    </row>
    <row r="23" spans="1:258">
      <c r="B23" s="10"/>
      <c r="C23" s="360" t="s">
        <v>57</v>
      </c>
      <c r="D23" s="360"/>
      <c r="E23" s="131"/>
      <c r="F23" s="135">
        <v>0</v>
      </c>
      <c r="G23" s="131"/>
      <c r="H23" s="135"/>
      <c r="I23" s="131">
        <f t="shared" si="0"/>
        <v>0</v>
      </c>
      <c r="J23" s="130"/>
      <c r="IW23" s="32"/>
    </row>
    <row r="24" spans="1:258">
      <c r="A24" t="s">
        <v>138</v>
      </c>
      <c r="B24" s="10"/>
      <c r="C24" s="360" t="s">
        <v>137</v>
      </c>
      <c r="D24" s="360"/>
      <c r="E24" s="131"/>
      <c r="F24" s="135">
        <v>-14598871318.639999</v>
      </c>
      <c r="G24" s="131"/>
      <c r="H24" s="135"/>
      <c r="I24" s="131">
        <f t="shared" si="0"/>
        <v>-14598871318.639999</v>
      </c>
      <c r="J24" s="130"/>
      <c r="IW24" s="49"/>
    </row>
    <row r="25" spans="1:258">
      <c r="B25" s="24"/>
      <c r="C25" s="133"/>
      <c r="D25" s="132"/>
      <c r="E25" s="131"/>
      <c r="F25" s="131"/>
      <c r="G25" s="131"/>
      <c r="H25" s="131"/>
      <c r="I25" s="131"/>
      <c r="J25" s="130"/>
    </row>
    <row r="26" spans="1:258" ht="22.5" customHeight="1">
      <c r="B26" s="24"/>
      <c r="C26" s="369" t="s">
        <v>136</v>
      </c>
      <c r="D26" s="369"/>
      <c r="E26" s="134"/>
      <c r="F26" s="134"/>
      <c r="G26" s="134"/>
      <c r="H26" s="134">
        <f>SUM(H27:H28)</f>
        <v>0</v>
      </c>
      <c r="I26" s="134">
        <f>SUM(E26:H26)</f>
        <v>0</v>
      </c>
      <c r="J26" s="130"/>
      <c r="IW26" s="143"/>
    </row>
    <row r="27" spans="1:258" ht="18" customHeight="1">
      <c r="B27" s="24"/>
      <c r="C27" s="360" t="s">
        <v>60</v>
      </c>
      <c r="D27" s="368"/>
      <c r="E27" s="134"/>
      <c r="F27" s="134"/>
      <c r="G27" s="134"/>
      <c r="H27" s="131">
        <v>0</v>
      </c>
      <c r="I27" s="134">
        <v>0</v>
      </c>
      <c r="J27" s="130"/>
    </row>
    <row r="28" spans="1:258" ht="15.75" customHeight="1">
      <c r="B28" s="24"/>
      <c r="C28" s="360" t="s">
        <v>61</v>
      </c>
      <c r="D28" s="369"/>
      <c r="E28" s="134"/>
      <c r="F28" s="134"/>
      <c r="G28" s="134"/>
      <c r="H28" s="131">
        <v>0</v>
      </c>
      <c r="I28" s="134">
        <v>0</v>
      </c>
      <c r="J28" s="130"/>
    </row>
    <row r="29" spans="1:258" ht="15.75" customHeight="1">
      <c r="B29" s="24"/>
      <c r="C29" s="136"/>
      <c r="D29" s="142"/>
      <c r="E29" s="134"/>
      <c r="F29" s="134"/>
      <c r="G29" s="134"/>
      <c r="H29" s="131"/>
      <c r="I29" s="134"/>
      <c r="J29" s="130"/>
      <c r="IV29" s="126"/>
    </row>
    <row r="30" spans="1:258" ht="15.75" customHeight="1">
      <c r="B30" s="24"/>
      <c r="C30" s="368" t="s">
        <v>135</v>
      </c>
      <c r="D30" s="360"/>
      <c r="E30" s="134">
        <f>E14</f>
        <v>5795437666.6799994</v>
      </c>
      <c r="F30" s="134">
        <f>F19</f>
        <v>48843727524.490005</v>
      </c>
      <c r="G30" s="134">
        <f>G19</f>
        <v>1878410535.6899948</v>
      </c>
      <c r="H30" s="134">
        <f>H26</f>
        <v>0</v>
      </c>
      <c r="I30" s="134">
        <f>E30+F30+G30+H30</f>
        <v>56517575726.860001</v>
      </c>
      <c r="J30" s="130"/>
      <c r="IV30" s="32"/>
      <c r="IW30" s="32"/>
    </row>
    <row r="31" spans="1:258">
      <c r="B31" s="10"/>
      <c r="C31" s="132"/>
      <c r="D31" s="141"/>
      <c r="E31" s="131"/>
      <c r="F31" s="131"/>
      <c r="G31" s="131"/>
      <c r="H31" s="131"/>
      <c r="I31" s="131"/>
      <c r="J31" s="130"/>
      <c r="IW31" s="49"/>
    </row>
    <row r="32" spans="1:258" ht="24" customHeight="1">
      <c r="B32" s="24"/>
      <c r="C32" s="359" t="s">
        <v>134</v>
      </c>
      <c r="D32" s="359"/>
      <c r="E32" s="134">
        <f>SUM(E33:E35)</f>
        <v>0</v>
      </c>
      <c r="F32" s="134"/>
      <c r="G32" s="134">
        <f>SUM(G33:G35)</f>
        <v>0</v>
      </c>
      <c r="H32" s="134"/>
      <c r="I32" s="134">
        <f>SUM(E32:H32)</f>
        <v>0</v>
      </c>
      <c r="J32" s="130"/>
      <c r="IW32" s="49"/>
      <c r="IX32" s="32"/>
    </row>
    <row r="33" spans="2:259">
      <c r="B33" s="10"/>
      <c r="C33" s="360" t="s">
        <v>51</v>
      </c>
      <c r="D33" s="360"/>
      <c r="E33" s="135">
        <v>0</v>
      </c>
      <c r="F33" s="131"/>
      <c r="G33" s="140">
        <v>0</v>
      </c>
      <c r="H33" s="135"/>
      <c r="I33" s="131">
        <f>SUM(E33:H33)</f>
        <v>0</v>
      </c>
      <c r="J33" s="130"/>
      <c r="IW33" s="49"/>
    </row>
    <row r="34" spans="2:259">
      <c r="B34" s="10"/>
      <c r="C34" s="360" t="s">
        <v>52</v>
      </c>
      <c r="D34" s="360"/>
      <c r="E34" s="135">
        <v>0</v>
      </c>
      <c r="F34" s="131"/>
      <c r="G34" s="131">
        <v>0</v>
      </c>
      <c r="H34" s="135"/>
      <c r="I34" s="131">
        <f>SUM(E34:H34)</f>
        <v>0</v>
      </c>
      <c r="J34" s="130"/>
    </row>
    <row r="35" spans="2:259">
      <c r="B35" s="10"/>
      <c r="C35" s="360" t="s">
        <v>133</v>
      </c>
      <c r="D35" s="360"/>
      <c r="E35" s="131">
        <v>0</v>
      </c>
      <c r="F35" s="131"/>
      <c r="G35" s="131">
        <v>0</v>
      </c>
      <c r="H35" s="135"/>
      <c r="I35" s="131">
        <f>SUM(E35:H35)</f>
        <v>0</v>
      </c>
      <c r="J35" s="130"/>
      <c r="IV35" s="32"/>
      <c r="IW35" s="32"/>
    </row>
    <row r="36" spans="2:259">
      <c r="B36" s="24"/>
      <c r="C36" s="133"/>
      <c r="D36" s="132"/>
      <c r="E36" s="131"/>
      <c r="F36" s="131"/>
      <c r="G36" s="131"/>
      <c r="H36" s="131"/>
      <c r="I36" s="131"/>
      <c r="J36" s="130"/>
    </row>
    <row r="37" spans="2:259" ht="22.5" customHeight="1">
      <c r="B37" s="24" t="s">
        <v>132</v>
      </c>
      <c r="C37" s="359" t="s">
        <v>131</v>
      </c>
      <c r="D37" s="359"/>
      <c r="E37" s="134"/>
      <c r="F37" s="134">
        <f>SUM(F38:F39)</f>
        <v>1854757120.6199999</v>
      </c>
      <c r="G37" s="134">
        <f>SUM(G38:G42)</f>
        <v>2412681839.5899992</v>
      </c>
      <c r="H37" s="134"/>
      <c r="I37" s="134">
        <f t="shared" ref="I37:I42" si="1">SUM(E37:H37)</f>
        <v>4267438960.2099991</v>
      </c>
      <c r="J37" s="130"/>
      <c r="IV37" s="32"/>
    </row>
    <row r="38" spans="2:259">
      <c r="B38" s="10"/>
      <c r="C38" s="360" t="s">
        <v>130</v>
      </c>
      <c r="D38" s="360"/>
      <c r="E38" s="131"/>
      <c r="F38" s="131"/>
      <c r="G38" s="131">
        <v>6138800464.4799995</v>
      </c>
      <c r="H38" s="135"/>
      <c r="I38" s="131">
        <f t="shared" si="1"/>
        <v>6138800464.4799995</v>
      </c>
      <c r="J38" s="130"/>
    </row>
    <row r="39" spans="2:259">
      <c r="B39" s="10"/>
      <c r="C39" s="360" t="s">
        <v>55</v>
      </c>
      <c r="D39" s="360"/>
      <c r="E39" s="131"/>
      <c r="F39" s="137">
        <v>1854757120.6199999</v>
      </c>
      <c r="G39" s="139">
        <v>-1878410535.6800001</v>
      </c>
      <c r="H39" s="135"/>
      <c r="I39" s="131">
        <f t="shared" si="1"/>
        <v>-23653415.060000181</v>
      </c>
      <c r="J39" s="130"/>
      <c r="IV39" s="49"/>
      <c r="IW39" s="49"/>
    </row>
    <row r="40" spans="2:259">
      <c r="B40" s="10"/>
      <c r="C40" s="360" t="s">
        <v>129</v>
      </c>
      <c r="D40" s="360"/>
      <c r="E40" s="131"/>
      <c r="F40" s="135"/>
      <c r="G40" s="138">
        <v>-25735192.170000002</v>
      </c>
      <c r="H40" s="135"/>
      <c r="I40" s="131">
        <f t="shared" si="1"/>
        <v>-25735192.170000002</v>
      </c>
      <c r="J40" s="130"/>
    </row>
    <row r="41" spans="2:259">
      <c r="B41" s="10"/>
      <c r="C41" s="360" t="s">
        <v>57</v>
      </c>
      <c r="D41" s="360"/>
      <c r="E41" s="131"/>
      <c r="F41" s="135"/>
      <c r="G41" s="131">
        <v>0</v>
      </c>
      <c r="H41" s="135"/>
      <c r="I41" s="131">
        <f t="shared" si="1"/>
        <v>0</v>
      </c>
      <c r="J41" s="130"/>
      <c r="IV41" s="49"/>
      <c r="IW41" s="49"/>
    </row>
    <row r="42" spans="2:259">
      <c r="B42" s="10"/>
      <c r="C42" s="360" t="s">
        <v>58</v>
      </c>
      <c r="D42" s="360"/>
      <c r="E42" s="131"/>
      <c r="F42" s="135"/>
      <c r="G42" s="137">
        <v>-1821972897.04</v>
      </c>
      <c r="H42" s="135"/>
      <c r="I42" s="131">
        <f t="shared" si="1"/>
        <v>-1821972897.04</v>
      </c>
      <c r="J42" s="130"/>
      <c r="IV42" s="49"/>
    </row>
    <row r="43" spans="2:259">
      <c r="B43" s="10"/>
      <c r="C43" s="136"/>
      <c r="D43" s="136"/>
      <c r="E43" s="131"/>
      <c r="F43" s="135"/>
      <c r="G43" s="131"/>
      <c r="H43" s="135"/>
      <c r="I43" s="131"/>
      <c r="J43" s="130"/>
    </row>
    <row r="44" spans="2:259" ht="24.75" customHeight="1">
      <c r="B44" s="24"/>
      <c r="C44" s="359" t="s">
        <v>128</v>
      </c>
      <c r="D44" s="359"/>
      <c r="E44" s="131"/>
      <c r="F44" s="131"/>
      <c r="G44" s="131"/>
      <c r="H44" s="134">
        <f>SUM(H45:H47)</f>
        <v>0</v>
      </c>
      <c r="I44" s="134">
        <v>0</v>
      </c>
      <c r="J44" s="130"/>
    </row>
    <row r="45" spans="2:259" ht="16.5" customHeight="1">
      <c r="B45" s="24"/>
      <c r="C45" s="374" t="s">
        <v>60</v>
      </c>
      <c r="D45" s="374"/>
      <c r="E45" s="131"/>
      <c r="F45" s="131"/>
      <c r="G45" s="131"/>
      <c r="H45" s="131">
        <v>0</v>
      </c>
      <c r="I45" s="131">
        <v>0</v>
      </c>
      <c r="J45" s="130"/>
    </row>
    <row r="46" spans="2:259">
      <c r="B46" s="24"/>
      <c r="C46" s="374" t="s">
        <v>61</v>
      </c>
      <c r="D46" s="374"/>
      <c r="E46" s="131"/>
      <c r="F46" s="131"/>
      <c r="G46" s="131"/>
      <c r="H46" s="131">
        <v>0</v>
      </c>
      <c r="I46" s="131">
        <v>0</v>
      </c>
      <c r="J46" s="130"/>
      <c r="IV46" s="32"/>
    </row>
    <row r="47" spans="2:259">
      <c r="B47" s="24"/>
      <c r="C47" s="133"/>
      <c r="D47" s="132"/>
      <c r="E47" s="131"/>
      <c r="F47" s="131"/>
      <c r="G47" s="131"/>
      <c r="H47" s="131"/>
      <c r="I47" s="131"/>
      <c r="J47" s="130"/>
      <c r="IV47" s="32"/>
      <c r="IW47" s="32"/>
      <c r="IX47" s="49"/>
    </row>
    <row r="48" spans="2:259">
      <c r="B48" s="129"/>
      <c r="C48" s="371" t="s">
        <v>127</v>
      </c>
      <c r="D48" s="371"/>
      <c r="E48" s="128">
        <f>E30+E32</f>
        <v>5795437666.6799994</v>
      </c>
      <c r="F48" s="128">
        <f>F30+F37</f>
        <v>50698484645.110008</v>
      </c>
      <c r="G48" s="128">
        <f>G30+G37+G32</f>
        <v>4291092375.279994</v>
      </c>
      <c r="H48" s="128">
        <f>H30+H44</f>
        <v>0</v>
      </c>
      <c r="I48" s="128">
        <f>SUM(E48:H48)</f>
        <v>60785014687.07</v>
      </c>
      <c r="J48" s="127"/>
      <c r="IV48" s="126"/>
      <c r="IW48" s="32"/>
      <c r="IX48" s="49"/>
      <c r="IY48" s="49"/>
    </row>
    <row r="49" spans="2:256">
      <c r="B49" s="125"/>
      <c r="C49" s="125"/>
      <c r="D49" s="125"/>
      <c r="E49" s="125"/>
      <c r="F49" s="125"/>
      <c r="G49" s="125"/>
      <c r="H49" s="125"/>
      <c r="I49" s="125"/>
      <c r="J49" s="124"/>
    </row>
    <row r="50" spans="2:256">
      <c r="E50" s="123"/>
      <c r="F50" s="123"/>
      <c r="J50" s="15"/>
      <c r="IV50" s="32"/>
    </row>
    <row r="51" spans="2:256">
      <c r="B51" s="2"/>
      <c r="C51" s="372" t="s">
        <v>126</v>
      </c>
      <c r="D51" s="372"/>
      <c r="E51" s="372"/>
      <c r="F51" s="372"/>
      <c r="G51" s="372"/>
      <c r="H51" s="372"/>
      <c r="I51" s="372"/>
      <c r="J51" s="372"/>
      <c r="K51" s="12"/>
    </row>
    <row r="52" spans="2:256">
      <c r="B52" s="2"/>
      <c r="C52" s="33"/>
      <c r="D52" s="33"/>
      <c r="E52" s="33"/>
      <c r="F52" s="33"/>
      <c r="G52" s="33"/>
      <c r="H52" s="33"/>
      <c r="I52" s="122"/>
      <c r="J52" s="33"/>
      <c r="K52" s="12"/>
    </row>
    <row r="53" spans="2:256">
      <c r="B53" s="2"/>
      <c r="C53" s="33"/>
      <c r="D53" s="33"/>
      <c r="E53" s="33"/>
      <c r="F53" s="33"/>
      <c r="G53" s="33"/>
      <c r="H53" s="33"/>
      <c r="I53" s="121"/>
      <c r="J53" s="33"/>
      <c r="K53" s="12"/>
    </row>
    <row r="54" spans="2:256">
      <c r="B54" s="2"/>
      <c r="C54" s="33"/>
      <c r="D54" s="33"/>
      <c r="E54" s="33"/>
      <c r="F54" s="33"/>
      <c r="G54" s="33"/>
      <c r="H54" s="33"/>
      <c r="I54" s="33"/>
      <c r="J54" s="33"/>
      <c r="K54" s="12"/>
    </row>
    <row r="55" spans="2:256">
      <c r="B55" s="2"/>
      <c r="C55" s="33"/>
      <c r="D55" s="33"/>
      <c r="E55" s="33"/>
      <c r="F55" s="33"/>
      <c r="G55" s="33"/>
      <c r="H55" s="33"/>
      <c r="I55" s="33"/>
      <c r="J55" s="33"/>
      <c r="K55" s="12"/>
    </row>
    <row r="56" spans="2:256" ht="21" customHeight="1">
      <c r="B56" s="2"/>
      <c r="C56" s="12"/>
      <c r="D56" s="38"/>
      <c r="E56" s="65"/>
      <c r="F56" s="65"/>
      <c r="G56" s="2"/>
      <c r="H56" s="40"/>
      <c r="I56" s="38"/>
      <c r="J56" s="65"/>
      <c r="K56" s="65"/>
    </row>
    <row r="57" spans="2:256">
      <c r="B57" s="2"/>
      <c r="C57" s="12"/>
      <c r="D57" s="120"/>
      <c r="E57" s="65"/>
      <c r="F57" s="65"/>
      <c r="G57" s="2"/>
      <c r="H57" s="373"/>
      <c r="I57" s="373"/>
      <c r="J57" s="65"/>
      <c r="K57" s="65"/>
    </row>
    <row r="58" spans="2:256">
      <c r="B58" s="2"/>
      <c r="C58" s="44"/>
      <c r="D58" s="119" t="s">
        <v>125</v>
      </c>
      <c r="E58" s="65"/>
      <c r="G58" s="65"/>
      <c r="H58" s="370" t="s">
        <v>124</v>
      </c>
      <c r="I58" s="370"/>
      <c r="J58" s="14"/>
      <c r="K58" s="65"/>
    </row>
    <row r="59" spans="2:256" ht="15" customHeight="1">
      <c r="B59" s="2"/>
      <c r="C59" s="64"/>
      <c r="D59" s="118" t="s">
        <v>123</v>
      </c>
      <c r="E59" s="65"/>
      <c r="F59" s="117"/>
      <c r="G59" s="117"/>
      <c r="H59" s="343" t="s">
        <v>122</v>
      </c>
      <c r="I59" s="343"/>
      <c r="J59" s="343"/>
      <c r="K59" s="65"/>
    </row>
    <row r="60" spans="2:256">
      <c r="E60" s="65"/>
    </row>
    <row r="61" spans="2:256"/>
  </sheetData>
  <mergeCells count="40">
    <mergeCell ref="H59:J59"/>
    <mergeCell ref="H58:I58"/>
    <mergeCell ref="C39:D39"/>
    <mergeCell ref="C40:D40"/>
    <mergeCell ref="C41:D41"/>
    <mergeCell ref="C48:D48"/>
    <mergeCell ref="C51:J51"/>
    <mergeCell ref="H57:I57"/>
    <mergeCell ref="C46:D46"/>
    <mergeCell ref="C45:D45"/>
    <mergeCell ref="C42:D42"/>
    <mergeCell ref="C44:D44"/>
    <mergeCell ref="C32:D32"/>
    <mergeCell ref="C33:D33"/>
    <mergeCell ref="C34:D34"/>
    <mergeCell ref="C35:D35"/>
    <mergeCell ref="C37:D37"/>
    <mergeCell ref="I1:J1"/>
    <mergeCell ref="C19:D19"/>
    <mergeCell ref="D2:H2"/>
    <mergeCell ref="D3:H3"/>
    <mergeCell ref="D4:H4"/>
    <mergeCell ref="D5:J5"/>
    <mergeCell ref="D6:H6"/>
    <mergeCell ref="C9:D9"/>
    <mergeCell ref="C12:D12"/>
    <mergeCell ref="C14:D14"/>
    <mergeCell ref="C15:D15"/>
    <mergeCell ref="C16:D16"/>
    <mergeCell ref="C17:D17"/>
    <mergeCell ref="C38:D38"/>
    <mergeCell ref="C27:D27"/>
    <mergeCell ref="C28:D28"/>
    <mergeCell ref="C30:D30"/>
    <mergeCell ref="C20:D20"/>
    <mergeCell ref="C21:D21"/>
    <mergeCell ref="C22:D22"/>
    <mergeCell ref="C23:D23"/>
    <mergeCell ref="C26:D26"/>
    <mergeCell ref="C24:D24"/>
  </mergeCells>
  <printOptions horizontalCentered="1"/>
  <pageMargins left="0.70866141732283472" right="0.70866141732283472" top="0.74803149606299213" bottom="0.74803149606299213" header="0.31496062992125984" footer="0.31496062992125984"/>
  <pageSetup scale="5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431F5-9433-4D2D-BFCE-4D63AAE1E844}">
  <sheetPr>
    <pageSetUpPr fitToPage="1"/>
  </sheetPr>
  <dimension ref="A1:P75"/>
  <sheetViews>
    <sheetView showGridLines="0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J43" sqref="J43"/>
    </sheetView>
  </sheetViews>
  <sheetFormatPr baseColWidth="10" defaultColWidth="11.42578125" defaultRowHeight="15"/>
  <cols>
    <col min="1" max="1" width="1.42578125" customWidth="1"/>
    <col min="2" max="3" width="19.42578125" customWidth="1"/>
    <col min="4" max="5" width="16.85546875" bestFit="1" customWidth="1"/>
    <col min="6" max="6" width="4" customWidth="1"/>
    <col min="7" max="8" width="20.140625" customWidth="1"/>
    <col min="9" max="10" width="16.85546875" customWidth="1"/>
    <col min="11" max="11" width="2.28515625" customWidth="1"/>
    <col min="12" max="12" width="19.42578125" bestFit="1" customWidth="1"/>
    <col min="13" max="13" width="18.85546875" bestFit="1" customWidth="1"/>
    <col min="14" max="14" width="19.42578125" bestFit="1" customWidth="1"/>
    <col min="15" max="15" width="17.85546875" bestFit="1" customWidth="1"/>
    <col min="16" max="16" width="12.42578125" bestFit="1" customWidth="1"/>
  </cols>
  <sheetData>
    <row r="1" spans="1:16">
      <c r="A1" s="209"/>
      <c r="C1" s="375" t="s">
        <v>156</v>
      </c>
      <c r="D1" s="375"/>
      <c r="E1" s="375"/>
      <c r="F1" s="375"/>
      <c r="G1" s="375"/>
      <c r="H1" s="375"/>
      <c r="I1" s="375"/>
      <c r="J1" s="56" t="s">
        <v>155</v>
      </c>
      <c r="K1" s="209"/>
    </row>
    <row r="2" spans="1:16">
      <c r="A2" s="114"/>
      <c r="C2" s="375" t="s">
        <v>154</v>
      </c>
      <c r="D2" s="375"/>
      <c r="E2" s="375"/>
      <c r="F2" s="375"/>
      <c r="G2" s="375"/>
      <c r="H2" s="375"/>
      <c r="I2" s="375"/>
      <c r="J2" s="209"/>
      <c r="K2" s="209"/>
    </row>
    <row r="3" spans="1:16">
      <c r="A3" s="114"/>
      <c r="C3" s="329" t="s">
        <v>2</v>
      </c>
      <c r="D3" s="329"/>
      <c r="E3" s="329"/>
      <c r="F3" s="329"/>
      <c r="G3" s="329"/>
      <c r="H3" s="329"/>
      <c r="I3" s="329"/>
      <c r="J3" s="209"/>
      <c r="K3" s="209"/>
    </row>
    <row r="4" spans="1:16" s="206" customFormat="1" ht="12.75">
      <c r="A4" s="208"/>
      <c r="B4" s="50" t="s">
        <v>3</v>
      </c>
      <c r="C4" s="330" t="s">
        <v>4</v>
      </c>
      <c r="D4" s="330"/>
      <c r="E4" s="330"/>
      <c r="F4" s="330"/>
      <c r="G4" s="330"/>
      <c r="H4" s="330"/>
      <c r="I4" s="330"/>
      <c r="J4" s="207"/>
    </row>
    <row r="5" spans="1:16">
      <c r="A5" s="205"/>
      <c r="B5" s="205"/>
      <c r="C5" s="205"/>
      <c r="D5" s="114"/>
      <c r="E5" s="114"/>
      <c r="F5" s="205"/>
      <c r="I5" s="204"/>
      <c r="J5" s="204"/>
    </row>
    <row r="6" spans="1:16">
      <c r="A6" s="203"/>
      <c r="B6" s="366" t="s">
        <v>119</v>
      </c>
      <c r="C6" s="366"/>
      <c r="D6" s="201" t="s">
        <v>153</v>
      </c>
      <c r="E6" s="201" t="s">
        <v>152</v>
      </c>
      <c r="F6" s="202"/>
      <c r="G6" s="366" t="s">
        <v>119</v>
      </c>
      <c r="H6" s="366"/>
      <c r="I6" s="201" t="s">
        <v>153</v>
      </c>
      <c r="J6" s="201" t="s">
        <v>152</v>
      </c>
      <c r="K6" s="200"/>
    </row>
    <row r="7" spans="1:16">
      <c r="A7" s="85"/>
      <c r="B7" s="199"/>
      <c r="C7" s="199"/>
      <c r="D7" s="198"/>
      <c r="E7" s="198"/>
      <c r="F7" s="1"/>
      <c r="G7" s="1"/>
      <c r="H7" s="197"/>
      <c r="I7" s="196"/>
      <c r="J7" s="196"/>
      <c r="K7" s="9"/>
    </row>
    <row r="8" spans="1:16">
      <c r="A8" s="10"/>
      <c r="B8" s="195"/>
      <c r="C8" s="195"/>
      <c r="D8" s="194"/>
      <c r="E8" s="194"/>
      <c r="F8" s="160"/>
      <c r="G8" s="2"/>
      <c r="H8" s="193"/>
      <c r="I8" s="192"/>
      <c r="J8" s="192"/>
      <c r="K8" s="9"/>
      <c r="M8" s="32"/>
    </row>
    <row r="9" spans="1:16">
      <c r="A9" s="71"/>
      <c r="B9" s="376" t="s">
        <v>7</v>
      </c>
      <c r="C9" s="376"/>
      <c r="D9" s="187">
        <f>D11+D22</f>
        <v>3157578411.5900002</v>
      </c>
      <c r="E9" s="180">
        <f>E11+E22</f>
        <v>1260017763.25</v>
      </c>
      <c r="F9" s="175"/>
      <c r="G9" s="376" t="s">
        <v>8</v>
      </c>
      <c r="H9" s="376"/>
      <c r="I9" s="180">
        <f>I11+I23</f>
        <v>308276238.72999996</v>
      </c>
      <c r="J9" s="180">
        <f>J11+J23</f>
        <v>6473275847.2699995</v>
      </c>
      <c r="K9" s="9"/>
      <c r="L9" s="143"/>
      <c r="M9" s="49"/>
      <c r="N9" s="48"/>
      <c r="O9" s="48"/>
    </row>
    <row r="10" spans="1:16">
      <c r="A10" s="78"/>
      <c r="B10" s="179"/>
      <c r="C10" s="17"/>
      <c r="D10" s="186"/>
      <c r="E10" s="178"/>
      <c r="F10" s="175"/>
      <c r="G10" s="179"/>
      <c r="H10" s="179"/>
      <c r="I10" s="178"/>
      <c r="J10" s="178"/>
      <c r="K10" s="9"/>
      <c r="L10" s="168"/>
      <c r="M10" s="49"/>
      <c r="N10" s="191"/>
      <c r="O10" s="49"/>
    </row>
    <row r="11" spans="1:16">
      <c r="A11" s="78"/>
      <c r="B11" s="376" t="s">
        <v>9</v>
      </c>
      <c r="C11" s="376"/>
      <c r="D11" s="187">
        <f>SUM(D13:D20)</f>
        <v>3157578411.5900002</v>
      </c>
      <c r="E11" s="180">
        <f>SUM(E13:E20)</f>
        <v>660553678.46000004</v>
      </c>
      <c r="F11" s="175"/>
      <c r="G11" s="376" t="s">
        <v>10</v>
      </c>
      <c r="H11" s="376"/>
      <c r="I11" s="180">
        <f>SUM(I13:I21)</f>
        <v>308276238.72999996</v>
      </c>
      <c r="J11" s="180">
        <f>SUM(J13:J21)</f>
        <v>6337099530.9499998</v>
      </c>
      <c r="K11" s="9"/>
      <c r="L11" s="168"/>
      <c r="M11" s="49"/>
      <c r="N11" s="168"/>
      <c r="O11" s="49"/>
    </row>
    <row r="12" spans="1:16">
      <c r="A12" s="78"/>
      <c r="B12" s="179"/>
      <c r="C12" s="17"/>
      <c r="D12" s="186"/>
      <c r="E12" s="178"/>
      <c r="F12" s="175"/>
      <c r="G12" s="179"/>
      <c r="H12" s="179"/>
      <c r="I12" s="178"/>
      <c r="J12" s="178"/>
      <c r="K12" s="9"/>
      <c r="M12" s="49"/>
      <c r="N12" s="49"/>
      <c r="O12" s="49"/>
      <c r="P12" s="168"/>
    </row>
    <row r="13" spans="1:16">
      <c r="A13" s="71"/>
      <c r="B13" s="377" t="s">
        <v>11</v>
      </c>
      <c r="C13" s="377"/>
      <c r="D13" s="189">
        <v>0</v>
      </c>
      <c r="E13" s="190">
        <v>657553678.46000004</v>
      </c>
      <c r="F13" s="175"/>
      <c r="G13" s="377" t="s">
        <v>12</v>
      </c>
      <c r="H13" s="377"/>
      <c r="I13" s="137">
        <v>0</v>
      </c>
      <c r="J13" s="137">
        <v>4034820640.4699998</v>
      </c>
      <c r="K13" s="9"/>
      <c r="L13" s="143"/>
      <c r="M13" s="49"/>
      <c r="N13" s="49"/>
      <c r="O13" s="143"/>
    </row>
    <row r="14" spans="1:16">
      <c r="A14" s="71"/>
      <c r="B14" s="377" t="s">
        <v>13</v>
      </c>
      <c r="C14" s="377"/>
      <c r="D14" s="189">
        <v>3157578411.5900002</v>
      </c>
      <c r="E14" s="140">
        <v>0</v>
      </c>
      <c r="F14" s="175"/>
      <c r="G14" s="377" t="s">
        <v>14</v>
      </c>
      <c r="H14" s="377"/>
      <c r="I14" s="137">
        <v>0</v>
      </c>
      <c r="J14" s="137">
        <v>0</v>
      </c>
      <c r="K14" s="9"/>
      <c r="L14" s="188"/>
      <c r="M14" s="49"/>
      <c r="N14" s="49"/>
      <c r="O14" s="143"/>
    </row>
    <row r="15" spans="1:16">
      <c r="A15" s="71"/>
      <c r="B15" s="377" t="s">
        <v>15</v>
      </c>
      <c r="C15" s="377"/>
      <c r="D15" s="140">
        <v>0</v>
      </c>
      <c r="E15" s="137">
        <v>3000000</v>
      </c>
      <c r="F15" s="175"/>
      <c r="G15" s="377" t="s">
        <v>16</v>
      </c>
      <c r="H15" s="377"/>
      <c r="I15" s="137">
        <v>12541085.58</v>
      </c>
      <c r="J15" s="137">
        <v>0</v>
      </c>
      <c r="K15" s="9"/>
      <c r="L15" s="168"/>
      <c r="M15" s="49"/>
    </row>
    <row r="16" spans="1:16">
      <c r="A16" s="71"/>
      <c r="B16" s="377" t="s">
        <v>17</v>
      </c>
      <c r="C16" s="377"/>
      <c r="D16" s="140">
        <v>0</v>
      </c>
      <c r="E16" s="137">
        <v>0</v>
      </c>
      <c r="F16" s="175"/>
      <c r="G16" s="377" t="s">
        <v>18</v>
      </c>
      <c r="H16" s="377"/>
      <c r="I16" s="137">
        <v>0</v>
      </c>
      <c r="J16" s="137">
        <v>0</v>
      </c>
      <c r="K16" s="9"/>
      <c r="L16" s="49"/>
      <c r="M16" s="49"/>
    </row>
    <row r="17" spans="1:15">
      <c r="A17" s="71"/>
      <c r="B17" s="377" t="s">
        <v>19</v>
      </c>
      <c r="C17" s="377"/>
      <c r="D17" s="140">
        <v>0</v>
      </c>
      <c r="E17" s="137">
        <v>0</v>
      </c>
      <c r="F17" s="175"/>
      <c r="G17" s="377" t="s">
        <v>20</v>
      </c>
      <c r="H17" s="377"/>
      <c r="I17" s="137">
        <v>0</v>
      </c>
      <c r="J17" s="137">
        <v>0</v>
      </c>
      <c r="K17" s="9"/>
      <c r="L17" s="168"/>
      <c r="M17" s="49"/>
      <c r="N17" s="32"/>
    </row>
    <row r="18" spans="1:15" ht="15" customHeight="1">
      <c r="A18" s="71"/>
      <c r="B18" s="377" t="s">
        <v>21</v>
      </c>
      <c r="C18" s="377"/>
      <c r="D18" s="140">
        <v>0</v>
      </c>
      <c r="E18" s="137">
        <v>0</v>
      </c>
      <c r="F18" s="175"/>
      <c r="G18" s="377" t="s">
        <v>22</v>
      </c>
      <c r="H18" s="377"/>
      <c r="I18" s="137">
        <v>295735153.14999998</v>
      </c>
      <c r="J18" s="137">
        <v>0</v>
      </c>
      <c r="K18" s="9"/>
      <c r="L18" s="168"/>
      <c r="M18" s="49"/>
      <c r="N18" s="49"/>
      <c r="O18" s="143"/>
    </row>
    <row r="19" spans="1:15">
      <c r="A19" s="71"/>
      <c r="B19" s="377"/>
      <c r="C19" s="377"/>
      <c r="D19" s="140"/>
      <c r="E19" s="137"/>
      <c r="F19" s="175"/>
      <c r="G19" s="377"/>
      <c r="H19" s="377"/>
      <c r="I19" s="137">
        <v>0</v>
      </c>
      <c r="J19" s="137"/>
      <c r="K19" s="9"/>
      <c r="M19" s="49"/>
    </row>
    <row r="20" spans="1:15">
      <c r="A20" s="71"/>
      <c r="B20" s="377" t="s">
        <v>23</v>
      </c>
      <c r="C20" s="377"/>
      <c r="D20" s="140">
        <v>0</v>
      </c>
      <c r="E20" s="137">
        <v>0</v>
      </c>
      <c r="F20" s="175"/>
      <c r="G20" s="377" t="s">
        <v>24</v>
      </c>
      <c r="H20" s="377"/>
      <c r="I20" s="137">
        <v>0</v>
      </c>
      <c r="J20" s="137">
        <v>0</v>
      </c>
      <c r="K20" s="9"/>
      <c r="M20" s="49"/>
    </row>
    <row r="21" spans="1:15">
      <c r="A21" s="78"/>
      <c r="B21" s="179"/>
      <c r="C21" s="17"/>
      <c r="D21" s="186"/>
      <c r="E21" s="178"/>
      <c r="F21" s="175"/>
      <c r="G21" s="377" t="s">
        <v>25</v>
      </c>
      <c r="H21" s="377"/>
      <c r="I21" s="137">
        <v>0</v>
      </c>
      <c r="J21" s="137">
        <v>2302278890.48</v>
      </c>
      <c r="K21" s="9"/>
      <c r="L21" s="168"/>
      <c r="M21" s="49"/>
    </row>
    <row r="22" spans="1:15">
      <c r="A22" s="78"/>
      <c r="B22" s="376" t="s">
        <v>28</v>
      </c>
      <c r="C22" s="376"/>
      <c r="D22" s="187">
        <f>SUM(D24:D36)</f>
        <v>0</v>
      </c>
      <c r="E22" s="180">
        <f>SUM(E24:E36)</f>
        <v>599464084.78999996</v>
      </c>
      <c r="F22" s="175"/>
      <c r="G22" s="179"/>
      <c r="H22" s="179"/>
      <c r="I22" s="178"/>
      <c r="J22" s="178"/>
      <c r="K22" s="9"/>
      <c r="M22" s="49"/>
    </row>
    <row r="23" spans="1:15">
      <c r="A23" s="78"/>
      <c r="B23" s="179"/>
      <c r="C23" s="17"/>
      <c r="D23" s="186"/>
      <c r="E23" s="178"/>
      <c r="F23" s="175"/>
      <c r="G23" s="378" t="s">
        <v>29</v>
      </c>
      <c r="H23" s="378"/>
      <c r="I23" s="180">
        <f>SUM(I25:I32)</f>
        <v>0</v>
      </c>
      <c r="J23" s="180">
        <f>SUM(J25:J32)</f>
        <v>136176316.31999999</v>
      </c>
      <c r="K23" s="9"/>
      <c r="M23" s="49">
        <f>+J8</f>
        <v>0</v>
      </c>
    </row>
    <row r="24" spans="1:15">
      <c r="A24" s="71"/>
      <c r="B24" s="377" t="s">
        <v>30</v>
      </c>
      <c r="C24" s="377"/>
      <c r="D24" s="140">
        <v>0</v>
      </c>
      <c r="E24" s="137">
        <v>0</v>
      </c>
      <c r="F24" s="175"/>
      <c r="G24" s="179"/>
      <c r="H24" s="179"/>
      <c r="I24" s="178"/>
      <c r="J24" s="178"/>
      <c r="K24" s="9"/>
      <c r="M24" s="49"/>
    </row>
    <row r="25" spans="1:15" ht="15" customHeight="1">
      <c r="A25" s="71"/>
      <c r="B25" s="377" t="s">
        <v>32</v>
      </c>
      <c r="C25" s="377"/>
      <c r="D25" s="140">
        <v>0</v>
      </c>
      <c r="E25" s="137">
        <v>0</v>
      </c>
      <c r="F25" s="175"/>
      <c r="G25" s="377" t="s">
        <v>31</v>
      </c>
      <c r="H25" s="377"/>
      <c r="I25" s="137">
        <v>0</v>
      </c>
      <c r="J25" s="137">
        <v>0</v>
      </c>
      <c r="K25" s="9"/>
      <c r="M25" s="49"/>
    </row>
    <row r="26" spans="1:15">
      <c r="A26" s="71"/>
      <c r="B26" s="377"/>
      <c r="C26" s="377"/>
      <c r="D26" s="140"/>
      <c r="E26" s="137"/>
      <c r="F26" s="175"/>
      <c r="G26" s="377" t="s">
        <v>33</v>
      </c>
      <c r="H26" s="377"/>
      <c r="I26" s="137">
        <v>0</v>
      </c>
      <c r="J26" s="137">
        <v>0</v>
      </c>
      <c r="K26" s="9"/>
      <c r="M26" s="49"/>
    </row>
    <row r="27" spans="1:15" ht="15" customHeight="1">
      <c r="A27" s="71"/>
      <c r="B27" s="377" t="s">
        <v>35</v>
      </c>
      <c r="C27" s="377"/>
      <c r="D27" s="140">
        <v>0</v>
      </c>
      <c r="E27" s="140">
        <v>462152523.99000001</v>
      </c>
      <c r="F27" s="175"/>
      <c r="G27" s="377" t="s">
        <v>34</v>
      </c>
      <c r="H27" s="377"/>
      <c r="I27" s="137">
        <v>0</v>
      </c>
      <c r="J27" s="137">
        <v>136176316.31999999</v>
      </c>
      <c r="K27" s="9"/>
      <c r="M27" s="49"/>
      <c r="O27" s="143"/>
    </row>
    <row r="28" spans="1:15">
      <c r="A28" s="71"/>
      <c r="B28" s="377"/>
      <c r="C28" s="377"/>
      <c r="D28" s="140">
        <v>0</v>
      </c>
      <c r="E28" s="140"/>
      <c r="F28" s="175"/>
      <c r="G28" s="377" t="s">
        <v>36</v>
      </c>
      <c r="H28" s="377"/>
      <c r="I28" s="137">
        <v>0</v>
      </c>
      <c r="J28" s="137">
        <v>0</v>
      </c>
      <c r="K28" s="9"/>
      <c r="M28" s="49"/>
    </row>
    <row r="29" spans="1:15" ht="27" customHeight="1">
      <c r="A29" s="71"/>
      <c r="B29" s="377" t="s">
        <v>38</v>
      </c>
      <c r="C29" s="377"/>
      <c r="D29" s="140">
        <v>0</v>
      </c>
      <c r="E29" s="140">
        <v>122311560.8</v>
      </c>
      <c r="F29" s="175"/>
      <c r="G29" s="377" t="s">
        <v>37</v>
      </c>
      <c r="H29" s="377"/>
      <c r="I29" s="137">
        <v>0</v>
      </c>
      <c r="J29" s="137">
        <v>0</v>
      </c>
      <c r="K29" s="9"/>
      <c r="L29" s="143"/>
      <c r="M29" s="49"/>
    </row>
    <row r="30" spans="1:15">
      <c r="A30" s="71"/>
      <c r="B30" s="377" t="s">
        <v>39</v>
      </c>
      <c r="C30" s="377"/>
      <c r="D30" s="140">
        <v>0</v>
      </c>
      <c r="E30" s="140">
        <v>15000000</v>
      </c>
      <c r="F30" s="175"/>
      <c r="G30" s="377" t="s">
        <v>40</v>
      </c>
      <c r="H30" s="377"/>
      <c r="I30" s="137">
        <v>0</v>
      </c>
      <c r="J30" s="137">
        <v>0</v>
      </c>
      <c r="K30" s="9"/>
      <c r="M30" s="49"/>
    </row>
    <row r="31" spans="1:15" ht="15" customHeight="1">
      <c r="A31" s="71"/>
      <c r="B31" s="377" t="s">
        <v>41</v>
      </c>
      <c r="C31" s="377"/>
      <c r="D31" s="140">
        <v>0</v>
      </c>
      <c r="E31" s="137">
        <v>0</v>
      </c>
      <c r="F31" s="175"/>
      <c r="G31" s="32"/>
      <c r="H31" s="32"/>
      <c r="I31" s="168"/>
      <c r="J31" s="168"/>
      <c r="K31" s="9"/>
      <c r="M31" s="49"/>
      <c r="O31" s="49"/>
    </row>
    <row r="32" spans="1:15">
      <c r="A32" s="71"/>
      <c r="B32" s="377"/>
      <c r="C32" s="377"/>
      <c r="D32" s="140">
        <v>0</v>
      </c>
      <c r="E32" s="137">
        <v>0</v>
      </c>
      <c r="F32" s="175"/>
      <c r="G32" s="185"/>
      <c r="H32" s="185"/>
      <c r="I32" s="137"/>
      <c r="J32" s="137"/>
      <c r="K32" s="9"/>
      <c r="M32" s="49"/>
      <c r="N32" s="168"/>
    </row>
    <row r="33" spans="1:15" ht="24" customHeight="1">
      <c r="A33" s="71"/>
      <c r="B33" s="377" t="s">
        <v>43</v>
      </c>
      <c r="C33" s="377"/>
      <c r="D33" s="140"/>
      <c r="E33" s="137">
        <v>0</v>
      </c>
      <c r="F33" s="175"/>
      <c r="G33" s="376" t="s">
        <v>47</v>
      </c>
      <c r="H33" s="376"/>
      <c r="I33" s="180">
        <f>I35+I41+I50</f>
        <v>1854757120.6199999</v>
      </c>
      <c r="J33" s="180">
        <f>J35+J41+J50</f>
        <v>3726118624.9000001</v>
      </c>
      <c r="K33" s="9"/>
      <c r="L33" s="168"/>
      <c r="M33" s="49"/>
      <c r="N33" s="49"/>
    </row>
    <row r="34" spans="1:15" ht="15" customHeight="1">
      <c r="A34" s="71"/>
      <c r="B34" s="377" t="s">
        <v>44</v>
      </c>
      <c r="C34" s="377"/>
      <c r="D34" s="140">
        <v>0</v>
      </c>
      <c r="E34" s="137">
        <v>0</v>
      </c>
      <c r="F34" s="175"/>
      <c r="G34" s="179"/>
      <c r="H34" s="179"/>
      <c r="I34" s="178"/>
      <c r="J34" s="178"/>
      <c r="K34" s="9"/>
      <c r="M34" s="49"/>
    </row>
    <row r="35" spans="1:15">
      <c r="A35" s="71"/>
      <c r="B35" s="377"/>
      <c r="C35" s="377"/>
      <c r="D35" s="140"/>
      <c r="E35" s="137"/>
      <c r="F35" s="175"/>
      <c r="G35" s="376" t="s">
        <v>49</v>
      </c>
      <c r="H35" s="376"/>
      <c r="I35" s="180">
        <f>SUM(I37:I39)</f>
        <v>0</v>
      </c>
      <c r="J35" s="180">
        <f>SUM(J37:J39)</f>
        <v>0</v>
      </c>
      <c r="K35" s="9"/>
      <c r="M35" s="143"/>
      <c r="O35" s="168"/>
    </row>
    <row r="36" spans="1:15" ht="15" customHeight="1">
      <c r="A36" s="71"/>
      <c r="B36" s="377" t="s">
        <v>46</v>
      </c>
      <c r="C36" s="377"/>
      <c r="D36" s="140">
        <v>0</v>
      </c>
      <c r="E36" s="137">
        <v>0</v>
      </c>
      <c r="F36" s="175"/>
      <c r="G36" s="179"/>
      <c r="H36" s="179"/>
      <c r="I36" s="178"/>
      <c r="J36" s="178"/>
      <c r="K36" s="9"/>
    </row>
    <row r="37" spans="1:15">
      <c r="A37" s="78"/>
      <c r="B37" s="179"/>
      <c r="C37" s="17"/>
      <c r="D37" s="184"/>
      <c r="E37" s="183"/>
      <c r="F37" s="175"/>
      <c r="G37" s="377" t="s">
        <v>51</v>
      </c>
      <c r="H37" s="377"/>
      <c r="I37" s="137">
        <v>0</v>
      </c>
      <c r="J37" s="137">
        <v>0</v>
      </c>
      <c r="K37" s="9"/>
      <c r="M37" s="49"/>
      <c r="O37" s="49"/>
    </row>
    <row r="38" spans="1:15" ht="15" customHeight="1">
      <c r="A38" s="71"/>
      <c r="B38" s="176"/>
      <c r="C38" s="176"/>
      <c r="D38" s="182"/>
      <c r="E38" s="181"/>
      <c r="F38" s="175"/>
      <c r="G38" s="377" t="s">
        <v>52</v>
      </c>
      <c r="H38" s="377"/>
      <c r="I38" s="137">
        <v>0</v>
      </c>
      <c r="J38" s="137">
        <v>0</v>
      </c>
      <c r="K38" s="9"/>
      <c r="M38" s="49"/>
      <c r="O38" s="49"/>
    </row>
    <row r="39" spans="1:15">
      <c r="A39" s="78"/>
      <c r="B39" s="176"/>
      <c r="C39" s="176"/>
      <c r="D39" s="182"/>
      <c r="E39" s="181"/>
      <c r="F39" s="175"/>
      <c r="G39" s="377" t="s">
        <v>53</v>
      </c>
      <c r="H39" s="377"/>
      <c r="I39" s="137">
        <v>0</v>
      </c>
      <c r="J39" s="137">
        <v>0</v>
      </c>
      <c r="K39" s="9"/>
      <c r="M39" s="49"/>
      <c r="O39" s="49"/>
    </row>
    <row r="40" spans="1:15">
      <c r="A40" s="71"/>
      <c r="B40" s="176"/>
      <c r="C40" s="176"/>
      <c r="D40" s="182"/>
      <c r="E40" s="181"/>
      <c r="F40" s="175"/>
      <c r="G40" s="179"/>
      <c r="H40" s="179"/>
      <c r="I40" s="178"/>
      <c r="J40" s="178"/>
      <c r="K40" s="9"/>
      <c r="M40" s="49"/>
      <c r="O40" s="49"/>
    </row>
    <row r="41" spans="1:15" ht="15" customHeight="1">
      <c r="A41" s="78"/>
      <c r="B41" s="176"/>
      <c r="C41" s="176"/>
      <c r="D41" s="182"/>
      <c r="E41" s="181"/>
      <c r="F41" s="175"/>
      <c r="G41" s="376" t="s">
        <v>54</v>
      </c>
      <c r="H41" s="376"/>
      <c r="I41" s="180">
        <f>SUM(I43:I47)</f>
        <v>1854757120.6199999</v>
      </c>
      <c r="J41" s="180">
        <f>SUM(J43:J47)</f>
        <v>3726118624.9000001</v>
      </c>
      <c r="K41" s="9"/>
      <c r="M41" s="49"/>
      <c r="O41" s="49"/>
    </row>
    <row r="42" spans="1:15" ht="15" customHeight="1">
      <c r="A42" s="71"/>
      <c r="B42" s="176"/>
      <c r="C42" s="176"/>
      <c r="D42" s="182"/>
      <c r="E42" s="181"/>
      <c r="F42" s="175"/>
      <c r="G42" s="179"/>
      <c r="H42" s="179"/>
      <c r="I42" s="178"/>
      <c r="J42" s="178"/>
      <c r="K42" s="9"/>
      <c r="M42" s="49"/>
      <c r="O42" s="49"/>
    </row>
    <row r="43" spans="1:15">
      <c r="A43" s="71"/>
      <c r="B43" s="176"/>
      <c r="C43" s="176"/>
      <c r="D43" s="182"/>
      <c r="E43" s="181"/>
      <c r="F43" s="175"/>
      <c r="G43" s="377" t="s">
        <v>151</v>
      </c>
      <c r="H43" s="377"/>
      <c r="I43" s="137">
        <v>0</v>
      </c>
      <c r="J43" s="137">
        <v>1878410535.6900001</v>
      </c>
      <c r="K43" s="9"/>
      <c r="M43" s="49"/>
      <c r="O43" s="49"/>
    </row>
    <row r="44" spans="1:15" ht="15" customHeight="1">
      <c r="A44" s="71"/>
      <c r="B44" s="176"/>
      <c r="C44" s="176"/>
      <c r="D44" s="182"/>
      <c r="E44" s="181"/>
      <c r="F44" s="175"/>
      <c r="G44" s="377" t="s">
        <v>55</v>
      </c>
      <c r="H44" s="377"/>
      <c r="I44" s="137">
        <v>1854757120.6199999</v>
      </c>
      <c r="J44" s="137">
        <v>0</v>
      </c>
      <c r="K44" s="9"/>
      <c r="M44" s="49"/>
      <c r="O44" s="49"/>
    </row>
    <row r="45" spans="1:15">
      <c r="A45" s="71"/>
      <c r="B45" s="176"/>
      <c r="C45" s="176"/>
      <c r="D45" s="182"/>
      <c r="E45" s="181"/>
      <c r="F45" s="175"/>
      <c r="G45" s="377" t="s">
        <v>56</v>
      </c>
      <c r="H45" s="377"/>
      <c r="I45" s="137">
        <v>0</v>
      </c>
      <c r="J45" s="137">
        <v>25735192.170000002</v>
      </c>
      <c r="K45" s="9"/>
      <c r="M45" s="49"/>
      <c r="O45" s="49"/>
    </row>
    <row r="46" spans="1:15" ht="15" customHeight="1">
      <c r="A46" s="71"/>
      <c r="B46" s="176"/>
      <c r="C46" s="176"/>
      <c r="D46" s="182"/>
      <c r="E46" s="181"/>
      <c r="F46" s="175"/>
      <c r="G46" s="377" t="s">
        <v>57</v>
      </c>
      <c r="H46" s="377"/>
      <c r="I46" s="137">
        <v>0</v>
      </c>
      <c r="J46" s="137">
        <v>0</v>
      </c>
      <c r="K46" s="9"/>
      <c r="M46" s="49"/>
      <c r="O46" s="49"/>
    </row>
    <row r="47" spans="1:15" ht="15" customHeight="1">
      <c r="A47" s="71"/>
      <c r="B47" s="176"/>
      <c r="C47" s="176"/>
      <c r="D47" s="176"/>
      <c r="E47" s="181"/>
      <c r="F47" s="175"/>
      <c r="G47" s="377" t="s">
        <v>58</v>
      </c>
      <c r="H47" s="377"/>
      <c r="I47" s="137">
        <v>0</v>
      </c>
      <c r="J47" s="137">
        <v>1821972897.04</v>
      </c>
      <c r="K47" s="9"/>
      <c r="M47" s="49"/>
      <c r="N47" s="32"/>
      <c r="O47" s="49"/>
    </row>
    <row r="48" spans="1:15">
      <c r="A48" s="71"/>
      <c r="B48" s="176"/>
      <c r="C48" s="176"/>
      <c r="D48" s="176"/>
      <c r="E48" s="177"/>
      <c r="F48" s="175"/>
      <c r="G48" s="377"/>
      <c r="H48" s="377"/>
      <c r="I48" s="137"/>
      <c r="J48" s="137"/>
      <c r="K48" s="9"/>
      <c r="M48" s="49"/>
      <c r="O48" s="49"/>
    </row>
    <row r="49" spans="1:15">
      <c r="A49" s="71"/>
      <c r="B49" s="176"/>
      <c r="C49" s="176"/>
      <c r="D49" s="176"/>
      <c r="E49" s="177"/>
      <c r="F49" s="175"/>
      <c r="G49" s="179"/>
      <c r="H49" s="179"/>
      <c r="I49" s="178"/>
      <c r="J49" s="178"/>
      <c r="K49" s="9"/>
      <c r="M49" s="49"/>
      <c r="O49" s="49"/>
    </row>
    <row r="50" spans="1:15" ht="15" customHeight="1">
      <c r="A50" s="78"/>
      <c r="B50" s="176"/>
      <c r="C50" s="176"/>
      <c r="D50" s="176"/>
      <c r="E50" s="177"/>
      <c r="F50" s="175"/>
      <c r="G50" s="376" t="s">
        <v>150</v>
      </c>
      <c r="H50" s="376"/>
      <c r="I50" s="180">
        <f>SUM(I53:I54)</f>
        <v>0</v>
      </c>
      <c r="J50" s="180">
        <f>SUM(J53:J54)</f>
        <v>0</v>
      </c>
      <c r="K50" s="9"/>
      <c r="M50" s="49"/>
      <c r="O50" s="49"/>
    </row>
    <row r="51" spans="1:15">
      <c r="A51" s="78"/>
      <c r="B51" s="176"/>
      <c r="C51" s="176"/>
      <c r="D51" s="176"/>
      <c r="E51" s="177"/>
      <c r="F51" s="175"/>
      <c r="G51" s="376"/>
      <c r="H51" s="376"/>
      <c r="I51" s="180"/>
      <c r="J51" s="180"/>
      <c r="K51" s="9"/>
      <c r="M51" s="49"/>
      <c r="O51" s="49"/>
    </row>
    <row r="52" spans="1:15">
      <c r="A52" s="71"/>
      <c r="B52" s="176"/>
      <c r="C52" s="176"/>
      <c r="D52" s="176"/>
      <c r="E52" s="177"/>
      <c r="F52" s="175"/>
      <c r="G52" s="179"/>
      <c r="H52" s="179"/>
      <c r="I52" s="178"/>
      <c r="J52" s="178"/>
      <c r="K52" s="9"/>
      <c r="O52" s="49"/>
    </row>
    <row r="53" spans="1:15" ht="15" customHeight="1">
      <c r="A53" s="78"/>
      <c r="B53" s="176"/>
      <c r="C53" s="176"/>
      <c r="D53" s="176"/>
      <c r="E53" s="177"/>
      <c r="F53" s="175"/>
      <c r="G53" s="377" t="s">
        <v>60</v>
      </c>
      <c r="H53" s="377"/>
      <c r="I53" s="137">
        <v>0</v>
      </c>
      <c r="J53" s="137">
        <v>0</v>
      </c>
      <c r="K53" s="9"/>
    </row>
    <row r="54" spans="1:15">
      <c r="A54" s="78"/>
      <c r="B54" s="176"/>
      <c r="C54" s="176"/>
      <c r="D54" s="176"/>
      <c r="E54" s="177"/>
      <c r="F54" s="175"/>
      <c r="G54" s="377" t="s">
        <v>61</v>
      </c>
      <c r="H54" s="377"/>
      <c r="I54" s="137">
        <v>0</v>
      </c>
      <c r="J54" s="137">
        <v>0</v>
      </c>
      <c r="K54" s="9"/>
    </row>
    <row r="55" spans="1:15">
      <c r="A55" s="71"/>
      <c r="B55" s="176"/>
      <c r="C55" s="176"/>
      <c r="D55" s="176"/>
      <c r="E55" s="177"/>
      <c r="F55" s="175"/>
      <c r="G55" s="32"/>
      <c r="H55" s="32"/>
      <c r="I55" s="32"/>
      <c r="J55" s="32"/>
      <c r="K55" s="9"/>
    </row>
    <row r="56" spans="1:15">
      <c r="A56" s="71"/>
      <c r="B56" s="176"/>
      <c r="C56" s="176"/>
      <c r="D56" s="176"/>
      <c r="E56" s="177"/>
      <c r="F56" s="175"/>
      <c r="G56" s="32"/>
      <c r="H56" s="32"/>
      <c r="I56" s="32"/>
      <c r="J56" s="32"/>
      <c r="K56" s="9"/>
      <c r="M56" s="168"/>
      <c r="N56" s="168"/>
    </row>
    <row r="57" spans="1:15">
      <c r="A57" s="71"/>
      <c r="B57" s="176"/>
      <c r="C57" s="176"/>
      <c r="D57" s="176"/>
      <c r="E57" s="176"/>
      <c r="F57" s="175"/>
      <c r="G57" s="32"/>
      <c r="H57" s="32"/>
      <c r="I57" s="32"/>
      <c r="J57" s="32"/>
      <c r="K57" s="9"/>
    </row>
    <row r="58" spans="1:15">
      <c r="A58" s="94"/>
      <c r="B58" s="173"/>
      <c r="C58" s="174"/>
      <c r="D58" s="171"/>
      <c r="E58" s="170"/>
      <c r="F58" s="170"/>
      <c r="G58" s="173"/>
      <c r="H58" s="172"/>
      <c r="I58" s="171"/>
      <c r="J58" s="170"/>
      <c r="K58" s="169"/>
      <c r="N58" s="168"/>
    </row>
    <row r="59" spans="1:15">
      <c r="A59" s="2"/>
      <c r="B59" s="32"/>
      <c r="C59" s="16"/>
      <c r="D59" s="166"/>
      <c r="E59" s="165"/>
      <c r="F59" s="165"/>
      <c r="G59" s="32"/>
      <c r="H59" s="167"/>
      <c r="I59" s="166"/>
      <c r="J59" s="165"/>
      <c r="K59" s="65"/>
    </row>
    <row r="60" spans="1:15">
      <c r="B60" s="379" t="s">
        <v>149</v>
      </c>
      <c r="C60" s="379"/>
      <c r="D60" s="379"/>
      <c r="E60" s="379"/>
      <c r="F60" s="379"/>
      <c r="G60" s="379"/>
      <c r="H60" s="379"/>
      <c r="I60" s="379"/>
      <c r="J60" s="379"/>
    </row>
    <row r="61" spans="1:15">
      <c r="B61" s="33"/>
      <c r="C61" s="33"/>
      <c r="D61" s="33"/>
      <c r="E61" s="33"/>
      <c r="F61" s="33"/>
      <c r="G61" s="33"/>
      <c r="H61" s="33"/>
      <c r="I61" s="33"/>
      <c r="J61" s="33"/>
    </row>
    <row r="62" spans="1:15">
      <c r="B62" s="33"/>
      <c r="C62" s="33"/>
      <c r="D62" s="33"/>
      <c r="E62" s="33"/>
      <c r="F62" s="33"/>
      <c r="G62" s="33"/>
      <c r="H62" s="33"/>
      <c r="I62" s="33"/>
      <c r="J62" s="33"/>
    </row>
    <row r="63" spans="1:15">
      <c r="B63" s="33"/>
      <c r="C63" s="33"/>
      <c r="D63" s="33"/>
      <c r="E63" s="33"/>
      <c r="F63" s="33"/>
      <c r="G63" s="33"/>
      <c r="H63" s="33"/>
      <c r="I63" s="33"/>
      <c r="J63" s="33"/>
    </row>
    <row r="64" spans="1:15">
      <c r="B64" s="33"/>
      <c r="C64" s="33"/>
      <c r="D64" s="33"/>
      <c r="E64" s="33"/>
      <c r="F64" s="33"/>
      <c r="G64" s="33"/>
      <c r="H64" s="33"/>
      <c r="I64" s="33"/>
      <c r="J64" s="33"/>
    </row>
    <row r="65" spans="1:10">
      <c r="B65" s="33"/>
      <c r="C65" s="33"/>
      <c r="D65" s="33"/>
      <c r="E65" s="33"/>
      <c r="F65" s="33"/>
      <c r="G65" s="33"/>
      <c r="H65" s="33"/>
      <c r="I65" s="33"/>
      <c r="J65" s="33"/>
    </row>
    <row r="66" spans="1:10">
      <c r="B66" s="33"/>
      <c r="C66" s="33"/>
      <c r="D66" s="33"/>
      <c r="E66" s="33"/>
      <c r="F66" s="33"/>
      <c r="G66" s="33"/>
      <c r="H66" s="33"/>
      <c r="I66" s="33"/>
      <c r="J66" s="33"/>
    </row>
    <row r="67" spans="1:10">
      <c r="B67" s="33"/>
      <c r="C67" s="33"/>
      <c r="D67" s="33"/>
      <c r="E67" s="33"/>
      <c r="F67" s="33"/>
      <c r="G67" s="33"/>
      <c r="H67" s="33"/>
      <c r="I67" s="33"/>
      <c r="J67" s="33"/>
    </row>
    <row r="68" spans="1:10">
      <c r="B68" s="12"/>
      <c r="C68" s="38"/>
      <c r="D68" s="65"/>
      <c r="E68" s="65"/>
      <c r="G68" s="40"/>
      <c r="H68" s="123"/>
      <c r="I68" s="65"/>
      <c r="J68" s="65"/>
    </row>
    <row r="69" spans="1:10">
      <c r="B69" s="12"/>
      <c r="C69" s="380"/>
      <c r="D69" s="380"/>
      <c r="E69" s="65"/>
      <c r="G69" s="164"/>
      <c r="H69" s="163"/>
      <c r="I69" s="162"/>
      <c r="J69" s="65"/>
    </row>
    <row r="70" spans="1:10">
      <c r="B70" s="44"/>
      <c r="C70" s="370" t="s">
        <v>125</v>
      </c>
      <c r="D70" s="370"/>
      <c r="E70" s="65"/>
      <c r="H70" s="381" t="s">
        <v>124</v>
      </c>
      <c r="I70" s="381"/>
      <c r="J70" s="65"/>
    </row>
    <row r="71" spans="1:10" ht="15" customHeight="1">
      <c r="C71" s="343" t="s">
        <v>123</v>
      </c>
      <c r="D71" s="343"/>
      <c r="E71" s="161"/>
      <c r="G71" s="343" t="s">
        <v>122</v>
      </c>
      <c r="H71" s="343"/>
      <c r="I71" s="343"/>
      <c r="J71" s="343"/>
    </row>
    <row r="72" spans="1:10">
      <c r="A72" s="33"/>
      <c r="F72" s="160"/>
    </row>
    <row r="74" spans="1:10">
      <c r="C74" s="326"/>
      <c r="D74" s="326"/>
      <c r="E74" s="326"/>
      <c r="F74" s="326"/>
    </row>
    <row r="75" spans="1:10">
      <c r="C75" s="327"/>
      <c r="D75" s="327"/>
      <c r="E75" s="327"/>
      <c r="F75" s="327"/>
    </row>
  </sheetData>
  <mergeCells count="64">
    <mergeCell ref="C74:F74"/>
    <mergeCell ref="C75:F75"/>
    <mergeCell ref="C71:D71"/>
    <mergeCell ref="B60:J60"/>
    <mergeCell ref="C69:D69"/>
    <mergeCell ref="C70:D70"/>
    <mergeCell ref="H70:I70"/>
    <mergeCell ref="G71:J71"/>
    <mergeCell ref="G54:H54"/>
    <mergeCell ref="G37:H37"/>
    <mergeCell ref="G38:H38"/>
    <mergeCell ref="G39:H39"/>
    <mergeCell ref="G41:H41"/>
    <mergeCell ref="G43:H43"/>
    <mergeCell ref="G44:H44"/>
    <mergeCell ref="G45:H45"/>
    <mergeCell ref="G46:H46"/>
    <mergeCell ref="G47:H48"/>
    <mergeCell ref="G50:H51"/>
    <mergeCell ref="G53:H53"/>
    <mergeCell ref="B36:C36"/>
    <mergeCell ref="B27:C28"/>
    <mergeCell ref="G27:H27"/>
    <mergeCell ref="G28:H28"/>
    <mergeCell ref="B29:C29"/>
    <mergeCell ref="G29:H29"/>
    <mergeCell ref="B30:C30"/>
    <mergeCell ref="G30:H30"/>
    <mergeCell ref="B31:C32"/>
    <mergeCell ref="B33:C33"/>
    <mergeCell ref="G33:H33"/>
    <mergeCell ref="B34:C35"/>
    <mergeCell ref="G35:H35"/>
    <mergeCell ref="G25:H25"/>
    <mergeCell ref="G26:H26"/>
    <mergeCell ref="B17:C17"/>
    <mergeCell ref="G17:H17"/>
    <mergeCell ref="B18:C19"/>
    <mergeCell ref="G18:H19"/>
    <mergeCell ref="B20:C20"/>
    <mergeCell ref="G20:H20"/>
    <mergeCell ref="G21:H21"/>
    <mergeCell ref="B22:C22"/>
    <mergeCell ref="G23:H23"/>
    <mergeCell ref="B24:C24"/>
    <mergeCell ref="B25:C26"/>
    <mergeCell ref="B14:C14"/>
    <mergeCell ref="G14:H14"/>
    <mergeCell ref="B15:C15"/>
    <mergeCell ref="G15:H15"/>
    <mergeCell ref="B16:C16"/>
    <mergeCell ref="G16:H16"/>
    <mergeCell ref="B9:C9"/>
    <mergeCell ref="G9:H9"/>
    <mergeCell ref="B11:C11"/>
    <mergeCell ref="G11:H11"/>
    <mergeCell ref="B13:C13"/>
    <mergeCell ref="G13:H13"/>
    <mergeCell ref="C1:I1"/>
    <mergeCell ref="C2:I2"/>
    <mergeCell ref="C3:I3"/>
    <mergeCell ref="C4:I4"/>
    <mergeCell ref="B6:C6"/>
    <mergeCell ref="G6:H6"/>
  </mergeCells>
  <printOptions horizontalCentered="1"/>
  <pageMargins left="0.19685039370078741" right="0.11811023622047245" top="0.15748031496062992" bottom="0.15748031496062992" header="0.31496062992125984" footer="0.31496062992125984"/>
  <pageSetup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96027-11FB-4FA6-91A7-B1F3909A5A5A}">
  <dimension ref="A1:M88"/>
  <sheetViews>
    <sheetView showGridLines="0" zoomScaleNormal="10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D64" sqref="D64:F64"/>
    </sheetView>
  </sheetViews>
  <sheetFormatPr baseColWidth="10" defaultColWidth="11.42578125" defaultRowHeight="15"/>
  <cols>
    <col min="1" max="1" width="1" customWidth="1"/>
    <col min="2" max="2" width="1.7109375" customWidth="1"/>
    <col min="3" max="3" width="1.28515625" customWidth="1"/>
    <col min="4" max="5" width="14.42578125" customWidth="1"/>
    <col min="6" max="6" width="58.28515625" customWidth="1"/>
    <col min="7" max="7" width="17.42578125" bestFit="1" customWidth="1"/>
    <col min="8" max="8" width="17" bestFit="1" customWidth="1"/>
    <col min="9" max="9" width="2.7109375" customWidth="1"/>
    <col min="10" max="10" width="19.42578125" bestFit="1" customWidth="1"/>
    <col min="11" max="11" width="18.42578125" bestFit="1" customWidth="1"/>
    <col min="12" max="12" width="16.85546875" bestFit="1" customWidth="1"/>
    <col min="13" max="13" width="17.85546875" bestFit="1" customWidth="1"/>
  </cols>
  <sheetData>
    <row r="1" spans="1:11" ht="15.75">
      <c r="A1" s="2"/>
      <c r="B1" s="205"/>
      <c r="C1" s="205"/>
      <c r="D1" s="205"/>
      <c r="E1" s="349" t="s">
        <v>185</v>
      </c>
      <c r="F1" s="349"/>
      <c r="G1" s="349"/>
      <c r="H1" s="349"/>
      <c r="I1" s="241"/>
    </row>
    <row r="2" spans="1:11" ht="15.75">
      <c r="A2" s="2"/>
      <c r="B2" s="205"/>
      <c r="C2" s="205"/>
      <c r="D2" s="205"/>
      <c r="E2" s="349" t="s">
        <v>120</v>
      </c>
      <c r="F2" s="349"/>
      <c r="G2" s="349"/>
      <c r="H2" s="349"/>
      <c r="I2" s="205"/>
    </row>
    <row r="3" spans="1:11">
      <c r="A3" s="2"/>
      <c r="B3" s="205"/>
      <c r="C3" s="205"/>
      <c r="D3" s="205"/>
      <c r="E3" s="350" t="s">
        <v>2</v>
      </c>
      <c r="F3" s="350"/>
      <c r="G3" s="350"/>
      <c r="H3" s="350"/>
      <c r="I3" s="205"/>
    </row>
    <row r="4" spans="1:11">
      <c r="A4" s="2"/>
      <c r="B4" s="2"/>
      <c r="C4" s="240"/>
      <c r="D4" s="239"/>
      <c r="E4" s="114"/>
      <c r="F4" s="114"/>
      <c r="G4" s="114"/>
      <c r="H4" s="114"/>
      <c r="I4" s="2"/>
    </row>
    <row r="5" spans="1:11">
      <c r="A5" s="5"/>
      <c r="B5" s="363" t="s">
        <v>3</v>
      </c>
      <c r="C5" s="363"/>
      <c r="D5" s="363"/>
      <c r="E5" s="348" t="s">
        <v>4</v>
      </c>
      <c r="F5" s="348"/>
      <c r="G5" s="348"/>
      <c r="H5" s="348"/>
      <c r="I5" s="2"/>
    </row>
    <row r="6" spans="1:11">
      <c r="A6" s="2"/>
      <c r="B6" s="2"/>
      <c r="C6" s="238"/>
      <c r="D6" s="239"/>
      <c r="E6" s="238"/>
      <c r="F6" s="238"/>
      <c r="G6" s="237"/>
      <c r="H6" s="237"/>
      <c r="I6" s="2"/>
    </row>
    <row r="7" spans="1:11">
      <c r="A7" s="236"/>
      <c r="B7" s="390" t="s">
        <v>119</v>
      </c>
      <c r="C7" s="391"/>
      <c r="D7" s="391"/>
      <c r="E7" s="391"/>
      <c r="F7" s="59"/>
      <c r="G7" s="57" t="s">
        <v>184</v>
      </c>
      <c r="H7" s="57" t="s">
        <v>183</v>
      </c>
      <c r="I7" s="51"/>
    </row>
    <row r="8" spans="1:11">
      <c r="A8" s="236"/>
      <c r="B8" s="392"/>
      <c r="C8" s="393"/>
      <c r="D8" s="393"/>
      <c r="E8" s="393"/>
      <c r="F8" s="235"/>
      <c r="G8" s="234">
        <v>2025</v>
      </c>
      <c r="H8" s="234">
        <v>2024</v>
      </c>
      <c r="I8" s="233"/>
    </row>
    <row r="9" spans="1:11" ht="15" customHeight="1">
      <c r="A9" s="160"/>
      <c r="B9" s="387" t="s">
        <v>182</v>
      </c>
      <c r="C9" s="386"/>
      <c r="D9" s="386"/>
      <c r="E9" s="386"/>
      <c r="F9" s="386"/>
      <c r="G9" s="219"/>
      <c r="H9" s="219"/>
      <c r="I9" s="9"/>
    </row>
    <row r="10" spans="1:11">
      <c r="A10" s="160"/>
      <c r="B10" s="387"/>
      <c r="C10" s="386"/>
      <c r="D10" s="386"/>
      <c r="E10" s="386"/>
      <c r="F10" s="386"/>
      <c r="G10" s="219"/>
      <c r="H10" s="219"/>
      <c r="I10" s="9"/>
    </row>
    <row r="11" spans="1:11">
      <c r="A11" s="160"/>
      <c r="B11" s="10"/>
      <c r="C11" s="383" t="s">
        <v>153</v>
      </c>
      <c r="D11" s="383"/>
      <c r="E11" s="383"/>
      <c r="F11" s="383"/>
      <c r="G11" s="218">
        <f>SUM(G12:G21)</f>
        <v>69207410236.630005</v>
      </c>
      <c r="H11" s="218">
        <f>SUM(H12:H21)</f>
        <v>89464160349.26001</v>
      </c>
      <c r="I11" s="9"/>
      <c r="J11" s="32"/>
      <c r="K11" s="49"/>
    </row>
    <row r="12" spans="1:11">
      <c r="A12" s="160"/>
      <c r="B12" s="10"/>
      <c r="C12" s="195"/>
      <c r="D12" s="384" t="s">
        <v>116</v>
      </c>
      <c r="E12" s="384"/>
      <c r="F12" s="384"/>
      <c r="G12" s="87">
        <v>2163424573.0500002</v>
      </c>
      <c r="H12" s="87">
        <v>1991291643.6800001</v>
      </c>
      <c r="I12" s="9"/>
    </row>
    <row r="13" spans="1:11">
      <c r="A13" s="160"/>
      <c r="B13" s="10"/>
      <c r="C13" s="195"/>
      <c r="D13" s="384" t="s">
        <v>181</v>
      </c>
      <c r="E13" s="384"/>
      <c r="F13" s="384"/>
      <c r="G13" s="87">
        <v>0</v>
      </c>
      <c r="H13" s="87">
        <v>0</v>
      </c>
      <c r="I13" s="9"/>
    </row>
    <row r="14" spans="1:11">
      <c r="A14" s="160"/>
      <c r="B14" s="10"/>
      <c r="C14" s="195"/>
      <c r="D14" s="384" t="s">
        <v>180</v>
      </c>
      <c r="E14" s="384"/>
      <c r="F14" s="384"/>
      <c r="G14" s="87">
        <v>0</v>
      </c>
      <c r="H14" s="87">
        <v>0</v>
      </c>
      <c r="I14" s="9"/>
      <c r="J14" s="49"/>
    </row>
    <row r="15" spans="1:11">
      <c r="A15" s="160"/>
      <c r="B15" s="10"/>
      <c r="C15" s="232"/>
      <c r="D15" s="384" t="s">
        <v>113</v>
      </c>
      <c r="E15" s="384"/>
      <c r="F15" s="384"/>
      <c r="G15" s="87">
        <v>418667043.39999998</v>
      </c>
      <c r="H15" s="87">
        <v>398600703</v>
      </c>
      <c r="I15" s="9"/>
      <c r="J15" s="49"/>
    </row>
    <row r="16" spans="1:11">
      <c r="A16" s="160"/>
      <c r="B16" s="10"/>
      <c r="C16" s="232"/>
      <c r="D16" s="384" t="s">
        <v>112</v>
      </c>
      <c r="E16" s="384"/>
      <c r="F16" s="384"/>
      <c r="G16" s="87">
        <v>103575288.45999999</v>
      </c>
      <c r="H16" s="87">
        <v>137261508.83000001</v>
      </c>
      <c r="I16" s="9"/>
    </row>
    <row r="17" spans="1:12">
      <c r="A17" s="160"/>
      <c r="B17" s="10"/>
      <c r="C17" s="232"/>
      <c r="D17" s="384" t="s">
        <v>111</v>
      </c>
      <c r="E17" s="384"/>
      <c r="F17" s="384"/>
      <c r="G17" s="87">
        <v>12016302.380000001</v>
      </c>
      <c r="H17" s="87">
        <v>19924117.010000002</v>
      </c>
      <c r="I17" s="9"/>
      <c r="K17" s="32"/>
      <c r="L17" s="49"/>
    </row>
    <row r="18" spans="1:12">
      <c r="A18" s="160"/>
      <c r="B18" s="10"/>
      <c r="C18" s="232"/>
      <c r="D18" s="384" t="s">
        <v>110</v>
      </c>
      <c r="E18" s="384"/>
      <c r="F18" s="384"/>
      <c r="G18" s="220">
        <v>0</v>
      </c>
      <c r="H18" s="220">
        <v>0</v>
      </c>
      <c r="I18" s="9"/>
      <c r="J18" s="49"/>
      <c r="L18" s="49"/>
    </row>
    <row r="19" spans="1:12" ht="27" customHeight="1">
      <c r="A19" s="160"/>
      <c r="B19" s="10"/>
      <c r="C19" s="195"/>
      <c r="D19" s="384" t="s">
        <v>179</v>
      </c>
      <c r="E19" s="384"/>
      <c r="F19" s="384"/>
      <c r="G19" s="20">
        <v>66507127027.230003</v>
      </c>
      <c r="H19" s="20">
        <v>86909821870.320007</v>
      </c>
      <c r="I19" s="9"/>
      <c r="K19" s="49"/>
      <c r="L19" s="32"/>
    </row>
    <row r="20" spans="1:12" ht="15" customHeight="1">
      <c r="A20" s="160"/>
      <c r="B20" s="10"/>
      <c r="C20" s="232"/>
      <c r="D20" s="219" t="s">
        <v>107</v>
      </c>
      <c r="E20" s="219"/>
      <c r="F20" s="219"/>
      <c r="G20" s="220">
        <v>0</v>
      </c>
      <c r="H20" s="220">
        <v>0</v>
      </c>
      <c r="I20" s="9"/>
      <c r="K20" s="32"/>
      <c r="L20" s="32"/>
    </row>
    <row r="21" spans="1:12">
      <c r="A21" s="160"/>
      <c r="B21" s="10"/>
      <c r="C21" s="195"/>
      <c r="D21" s="384" t="s">
        <v>178</v>
      </c>
      <c r="E21" s="384"/>
      <c r="F21" s="231"/>
      <c r="G21" s="87">
        <v>2600002.11</v>
      </c>
      <c r="H21" s="87">
        <v>7260506.4199999999</v>
      </c>
      <c r="I21" s="9"/>
      <c r="K21" s="49"/>
    </row>
    <row r="22" spans="1:12">
      <c r="A22" s="160"/>
      <c r="B22" s="10"/>
      <c r="C22" s="195"/>
      <c r="D22" s="160"/>
      <c r="E22" s="195"/>
      <c r="F22" s="195"/>
      <c r="G22" s="219"/>
      <c r="H22" s="219"/>
      <c r="I22" s="9"/>
      <c r="K22" s="49"/>
    </row>
    <row r="23" spans="1:12">
      <c r="A23" s="160"/>
      <c r="B23" s="10"/>
      <c r="C23" s="383" t="s">
        <v>152</v>
      </c>
      <c r="D23" s="383"/>
      <c r="E23" s="383"/>
      <c r="F23" s="383"/>
      <c r="G23" s="218">
        <f>SUM(G24:G39)</f>
        <v>63068609772.150009</v>
      </c>
      <c r="H23" s="218">
        <f>SUM(H24:H39)</f>
        <v>87585749813.569992</v>
      </c>
      <c r="I23" s="9"/>
      <c r="K23" s="49"/>
    </row>
    <row r="24" spans="1:12">
      <c r="A24" s="160"/>
      <c r="B24" s="10"/>
      <c r="C24" s="221"/>
      <c r="D24" s="384" t="s">
        <v>177</v>
      </c>
      <c r="E24" s="384"/>
      <c r="F24" s="384"/>
      <c r="G24" s="87">
        <v>7047300161.9499998</v>
      </c>
      <c r="H24" s="87">
        <v>9929370680.8999996</v>
      </c>
      <c r="I24" s="9"/>
      <c r="K24" s="49"/>
      <c r="L24" s="143"/>
    </row>
    <row r="25" spans="1:12">
      <c r="A25" s="160"/>
      <c r="B25" s="10"/>
      <c r="C25" s="221"/>
      <c r="D25" s="384" t="s">
        <v>96</v>
      </c>
      <c r="E25" s="384"/>
      <c r="F25" s="384"/>
      <c r="G25" s="87">
        <v>726028929.19000006</v>
      </c>
      <c r="H25" s="87">
        <v>1537885523.24</v>
      </c>
      <c r="I25" s="9"/>
      <c r="K25" s="49"/>
      <c r="L25" s="143"/>
    </row>
    <row r="26" spans="1:12">
      <c r="A26" s="160"/>
      <c r="B26" s="10"/>
      <c r="C26" s="221"/>
      <c r="D26" s="384" t="s">
        <v>95</v>
      </c>
      <c r="E26" s="384"/>
      <c r="F26" s="384"/>
      <c r="G26" s="87">
        <v>3279989969.8899999</v>
      </c>
      <c r="H26" s="87">
        <v>3852055460.3400002</v>
      </c>
      <c r="I26" s="9"/>
      <c r="K26" s="49"/>
      <c r="L26" s="143"/>
    </row>
    <row r="27" spans="1:12" ht="15" customHeight="1">
      <c r="A27" s="160"/>
      <c r="B27" s="10"/>
      <c r="C27" s="195"/>
      <c r="D27" s="219" t="s">
        <v>93</v>
      </c>
      <c r="E27" s="219"/>
      <c r="F27" s="219"/>
      <c r="G27" s="87">
        <v>35510410394.5</v>
      </c>
      <c r="H27" s="87">
        <v>51031173332.059998</v>
      </c>
      <c r="I27" s="9"/>
      <c r="K27" s="49"/>
    </row>
    <row r="28" spans="1:12">
      <c r="A28" s="160"/>
      <c r="B28" s="10"/>
      <c r="C28" s="221"/>
      <c r="D28" s="384" t="s">
        <v>176</v>
      </c>
      <c r="E28" s="384"/>
      <c r="F28" s="384"/>
      <c r="G28" s="87">
        <v>89431456</v>
      </c>
      <c r="H28" s="87">
        <v>85989846.680000007</v>
      </c>
      <c r="I28" s="9"/>
      <c r="J28" s="143"/>
      <c r="K28" s="49"/>
      <c r="L28" s="143"/>
    </row>
    <row r="29" spans="1:12">
      <c r="A29" s="160"/>
      <c r="B29" s="10"/>
      <c r="C29" s="221"/>
      <c r="D29" s="384" t="s">
        <v>175</v>
      </c>
      <c r="E29" s="384"/>
      <c r="F29" s="384"/>
      <c r="G29" s="87">
        <v>123802802.05</v>
      </c>
      <c r="H29" s="87">
        <v>143315555.46000001</v>
      </c>
      <c r="I29" s="9"/>
      <c r="J29" s="143"/>
      <c r="K29" s="49"/>
    </row>
    <row r="30" spans="1:12">
      <c r="A30" s="160"/>
      <c r="B30" s="10"/>
      <c r="C30" s="221"/>
      <c r="D30" s="384" t="s">
        <v>90</v>
      </c>
      <c r="E30" s="384"/>
      <c r="F30" s="384"/>
      <c r="G30" s="87">
        <v>417090769.11000001</v>
      </c>
      <c r="H30" s="87">
        <v>1223897846.9000001</v>
      </c>
      <c r="I30" s="9"/>
      <c r="K30" s="49"/>
    </row>
    <row r="31" spans="1:12">
      <c r="A31" s="160"/>
      <c r="B31" s="10"/>
      <c r="C31" s="221"/>
      <c r="D31" s="384" t="s">
        <v>89</v>
      </c>
      <c r="E31" s="384"/>
      <c r="F31" s="384"/>
      <c r="G31" s="87">
        <v>23000000</v>
      </c>
      <c r="H31" s="87">
        <v>43162137.530000001</v>
      </c>
      <c r="I31" s="9"/>
      <c r="K31" s="49"/>
    </row>
    <row r="32" spans="1:12" ht="15" customHeight="1">
      <c r="A32" s="160"/>
      <c r="B32" s="10"/>
      <c r="C32" s="221"/>
      <c r="D32" s="219" t="s">
        <v>88</v>
      </c>
      <c r="E32" s="219"/>
      <c r="F32" s="219"/>
      <c r="G32" s="220">
        <v>0</v>
      </c>
      <c r="H32" s="220">
        <v>60000000</v>
      </c>
      <c r="I32" s="9"/>
      <c r="K32" s="49"/>
    </row>
    <row r="33" spans="1:13">
      <c r="A33" s="160"/>
      <c r="B33" s="10"/>
      <c r="C33" s="221"/>
      <c r="D33" s="384" t="s">
        <v>87</v>
      </c>
      <c r="E33" s="384"/>
      <c r="F33" s="384"/>
      <c r="G33" s="220">
        <v>0</v>
      </c>
      <c r="H33" s="220">
        <v>0</v>
      </c>
      <c r="I33" s="9"/>
      <c r="K33" s="49"/>
    </row>
    <row r="34" spans="1:13">
      <c r="A34" s="160"/>
      <c r="B34" s="10"/>
      <c r="C34" s="221"/>
      <c r="D34" s="384" t="s">
        <v>86</v>
      </c>
      <c r="E34" s="384"/>
      <c r="F34" s="384"/>
      <c r="G34" s="220">
        <v>0</v>
      </c>
      <c r="H34" s="220">
        <v>0</v>
      </c>
      <c r="I34" s="9"/>
      <c r="J34" s="48"/>
      <c r="K34" s="49"/>
    </row>
    <row r="35" spans="1:13">
      <c r="A35" s="160"/>
      <c r="B35" s="10"/>
      <c r="C35" s="221"/>
      <c r="D35" s="384" t="s">
        <v>85</v>
      </c>
      <c r="E35" s="384"/>
      <c r="F35" s="384"/>
      <c r="G35" s="220">
        <v>0</v>
      </c>
      <c r="H35" s="220">
        <v>0</v>
      </c>
      <c r="I35" s="9"/>
      <c r="K35" s="49"/>
      <c r="M35" s="32"/>
    </row>
    <row r="36" spans="1:13">
      <c r="A36" s="160"/>
      <c r="B36" s="10"/>
      <c r="C36" s="221"/>
      <c r="D36" s="384" t="s">
        <v>174</v>
      </c>
      <c r="E36" s="384"/>
      <c r="F36" s="384"/>
      <c r="G36" s="87">
        <v>5936462037.0200005</v>
      </c>
      <c r="H36" s="87">
        <v>6894828675.8500004</v>
      </c>
      <c r="I36" s="9"/>
      <c r="J36" s="49"/>
      <c r="K36" s="49"/>
      <c r="L36" s="143"/>
      <c r="M36" s="49"/>
    </row>
    <row r="37" spans="1:13">
      <c r="A37" s="160"/>
      <c r="B37" s="10"/>
      <c r="C37" s="195"/>
      <c r="D37" s="384" t="s">
        <v>140</v>
      </c>
      <c r="E37" s="384"/>
      <c r="F37" s="384"/>
      <c r="G37" s="87">
        <v>9851619329.2099991</v>
      </c>
      <c r="H37" s="87">
        <v>11622475066</v>
      </c>
      <c r="I37" s="9"/>
      <c r="J37" s="49"/>
      <c r="K37" s="49"/>
    </row>
    <row r="38" spans="1:13">
      <c r="A38" s="160"/>
      <c r="B38" s="10"/>
      <c r="C38" s="221"/>
      <c r="D38" s="384" t="s">
        <v>82</v>
      </c>
      <c r="E38" s="384"/>
      <c r="F38" s="384"/>
      <c r="G38" s="87">
        <v>0</v>
      </c>
      <c r="H38" s="87">
        <v>1055128745.11</v>
      </c>
      <c r="I38" s="9"/>
      <c r="K38" s="49"/>
      <c r="M38" s="49"/>
    </row>
    <row r="39" spans="1:13">
      <c r="A39" s="160"/>
      <c r="B39" s="10"/>
      <c r="C39" s="221"/>
      <c r="D39" s="384" t="s">
        <v>173</v>
      </c>
      <c r="E39" s="384"/>
      <c r="F39" s="384"/>
      <c r="G39" s="220">
        <v>63473923.229999997</v>
      </c>
      <c r="H39" s="220">
        <v>106466943.5</v>
      </c>
      <c r="I39" s="9"/>
      <c r="K39" s="49"/>
    </row>
    <row r="40" spans="1:13" ht="15" customHeight="1">
      <c r="A40" s="214"/>
      <c r="B40" s="229"/>
      <c r="C40" s="386" t="s">
        <v>172</v>
      </c>
      <c r="D40" s="386"/>
      <c r="E40" s="386"/>
      <c r="F40" s="386"/>
      <c r="G40" s="216">
        <f>G11-G23</f>
        <v>6138800464.4799957</v>
      </c>
      <c r="H40" s="216">
        <f>H11-H23</f>
        <v>1878410535.6900177</v>
      </c>
      <c r="I40" s="215"/>
      <c r="J40" s="49"/>
      <c r="K40" s="49"/>
      <c r="M40" s="230"/>
    </row>
    <row r="41" spans="1:13">
      <c r="A41" s="214"/>
      <c r="B41" s="229"/>
      <c r="C41" s="386"/>
      <c r="D41" s="386"/>
      <c r="E41" s="386"/>
      <c r="F41" s="386"/>
      <c r="G41" s="216"/>
      <c r="H41" s="216"/>
      <c r="I41" s="215"/>
      <c r="K41" s="49"/>
    </row>
    <row r="42" spans="1:13" ht="15" customHeight="1">
      <c r="A42" s="214"/>
      <c r="B42" s="225" t="s">
        <v>171</v>
      </c>
      <c r="C42" s="195"/>
      <c r="D42" s="195"/>
      <c r="E42" s="195"/>
      <c r="F42" s="195"/>
      <c r="G42" s="216"/>
      <c r="H42" s="216"/>
      <c r="I42" s="215"/>
      <c r="K42" s="143"/>
      <c r="L42" s="143"/>
    </row>
    <row r="43" spans="1:13" ht="15" customHeight="1">
      <c r="A43" s="214"/>
      <c r="B43" s="10"/>
      <c r="C43" s="383" t="s">
        <v>153</v>
      </c>
      <c r="D43" s="383"/>
      <c r="E43" s="383"/>
      <c r="F43" s="383"/>
      <c r="G43" s="218">
        <f>SUM(G44:G46)</f>
        <v>3157578411.5900002</v>
      </c>
      <c r="H43" s="218">
        <f>SUM(H44:H46)</f>
        <v>0</v>
      </c>
      <c r="I43" s="215"/>
      <c r="J43" s="32"/>
      <c r="K43" s="143"/>
      <c r="L43" s="49"/>
    </row>
    <row r="44" spans="1:13" ht="15" customHeight="1">
      <c r="A44" s="214"/>
      <c r="B44" s="10"/>
      <c r="C44" s="2"/>
      <c r="D44" s="219" t="s">
        <v>35</v>
      </c>
      <c r="E44" s="219"/>
      <c r="F44" s="219"/>
      <c r="G44" s="228">
        <v>0</v>
      </c>
      <c r="H44" s="228">
        <v>0</v>
      </c>
      <c r="I44" s="215"/>
      <c r="K44" s="49"/>
      <c r="L44" s="143"/>
    </row>
    <row r="45" spans="1:13">
      <c r="A45" s="214"/>
      <c r="B45" s="10"/>
      <c r="C45" s="2"/>
      <c r="D45" s="382" t="s">
        <v>38</v>
      </c>
      <c r="E45" s="382"/>
      <c r="F45" s="382"/>
      <c r="G45" s="140">
        <v>0</v>
      </c>
      <c r="H45" s="140">
        <v>0</v>
      </c>
      <c r="I45" s="215"/>
      <c r="K45" s="49"/>
      <c r="L45" s="143"/>
    </row>
    <row r="46" spans="1:13">
      <c r="A46" s="214"/>
      <c r="B46" s="10"/>
      <c r="C46" s="219"/>
      <c r="D46" s="382" t="s">
        <v>170</v>
      </c>
      <c r="E46" s="382"/>
      <c r="F46" s="382"/>
      <c r="G46" s="140">
        <v>3157578411.5900002</v>
      </c>
      <c r="H46" s="140">
        <v>0</v>
      </c>
      <c r="I46" s="215"/>
      <c r="J46" s="32"/>
      <c r="K46" s="49"/>
      <c r="L46" s="143"/>
    </row>
    <row r="47" spans="1:13">
      <c r="A47" s="214"/>
      <c r="B47" s="10"/>
      <c r="C47" s="219"/>
      <c r="D47" s="2"/>
      <c r="E47" s="2"/>
      <c r="F47" s="2"/>
      <c r="G47" s="176"/>
      <c r="H47" s="176"/>
      <c r="I47" s="215"/>
      <c r="K47" s="49"/>
      <c r="L47" s="143"/>
    </row>
    <row r="48" spans="1:13">
      <c r="A48" s="214"/>
      <c r="B48" s="10"/>
      <c r="C48" s="383" t="s">
        <v>152</v>
      </c>
      <c r="D48" s="383"/>
      <c r="E48" s="383"/>
      <c r="F48" s="383"/>
      <c r="G48" s="218">
        <f>SUM(G49:G51)</f>
        <v>602464084.78999996</v>
      </c>
      <c r="H48" s="218">
        <f>SUM(H49:H51)</f>
        <v>12691365091.140005</v>
      </c>
      <c r="I48" s="215"/>
      <c r="K48" s="49"/>
      <c r="L48" s="143"/>
    </row>
    <row r="49" spans="1:12" ht="15" customHeight="1">
      <c r="A49" s="214"/>
      <c r="B49" s="10"/>
      <c r="C49" s="219"/>
      <c r="D49" s="219" t="s">
        <v>35</v>
      </c>
      <c r="E49" s="219"/>
      <c r="F49" s="219"/>
      <c r="G49" s="140">
        <v>462152523.99000001</v>
      </c>
      <c r="H49" s="227">
        <v>8756200246.5200043</v>
      </c>
      <c r="I49" s="215"/>
      <c r="K49" s="49"/>
      <c r="L49" s="143"/>
    </row>
    <row r="50" spans="1:12">
      <c r="A50" s="214"/>
      <c r="B50" s="10"/>
      <c r="C50" s="195"/>
      <c r="D50" s="382" t="s">
        <v>38</v>
      </c>
      <c r="E50" s="382"/>
      <c r="F50" s="382"/>
      <c r="G50" s="140">
        <v>122311560.8</v>
      </c>
      <c r="H50" s="140">
        <v>153284777.99000025</v>
      </c>
      <c r="I50" s="215"/>
      <c r="K50" s="49"/>
      <c r="L50" s="143"/>
    </row>
    <row r="51" spans="1:12">
      <c r="A51" s="214"/>
      <c r="B51" s="10"/>
      <c r="C51" s="2"/>
      <c r="D51" s="382" t="s">
        <v>169</v>
      </c>
      <c r="E51" s="382"/>
      <c r="F51" s="382"/>
      <c r="G51" s="140">
        <v>18000000</v>
      </c>
      <c r="H51" s="140">
        <v>3781880066.6300011</v>
      </c>
      <c r="I51" s="215"/>
      <c r="K51" s="49"/>
      <c r="L51" s="143"/>
    </row>
    <row r="52" spans="1:12" ht="15" customHeight="1">
      <c r="A52" s="214"/>
      <c r="B52" s="10"/>
      <c r="C52" s="195" t="s">
        <v>168</v>
      </c>
      <c r="D52" s="195"/>
      <c r="E52" s="195"/>
      <c r="F52" s="195"/>
      <c r="G52" s="218">
        <f>G43-G48</f>
        <v>2555114326.8000002</v>
      </c>
      <c r="H52" s="218">
        <f>H43-H48</f>
        <v>-12691365091.140005</v>
      </c>
      <c r="I52" s="215"/>
      <c r="K52" s="49"/>
      <c r="L52" s="143"/>
    </row>
    <row r="53" spans="1:12">
      <c r="A53" s="214"/>
      <c r="B53" s="10"/>
      <c r="C53" s="226"/>
      <c r="D53" s="226"/>
      <c r="E53" s="226"/>
      <c r="F53" s="226"/>
      <c r="G53" s="216"/>
      <c r="H53" s="216"/>
      <c r="I53" s="215"/>
      <c r="K53" s="49"/>
      <c r="L53" s="143"/>
    </row>
    <row r="54" spans="1:12" ht="15" customHeight="1">
      <c r="A54" s="214"/>
      <c r="B54" s="225" t="s">
        <v>167</v>
      </c>
      <c r="C54" s="195"/>
      <c r="D54" s="195"/>
      <c r="E54" s="195"/>
      <c r="F54" s="195"/>
      <c r="G54" s="216"/>
      <c r="H54" s="216"/>
      <c r="I54" s="215"/>
      <c r="K54" s="49"/>
      <c r="L54" s="143"/>
    </row>
    <row r="55" spans="1:12">
      <c r="A55" s="214"/>
      <c r="B55" s="85"/>
      <c r="C55" s="383" t="s">
        <v>153</v>
      </c>
      <c r="D55" s="383"/>
      <c r="E55" s="383"/>
      <c r="F55" s="383"/>
      <c r="G55" s="218">
        <f>+G56+G59</f>
        <v>2163033359.3499999</v>
      </c>
      <c r="H55" s="218">
        <f>+H56+H59</f>
        <v>12383033329.219999</v>
      </c>
      <c r="I55" s="215"/>
      <c r="K55" s="49"/>
      <c r="L55" s="143"/>
    </row>
    <row r="56" spans="1:12">
      <c r="A56" s="214"/>
      <c r="B56" s="10"/>
      <c r="C56" s="2"/>
      <c r="D56" s="382" t="s">
        <v>166</v>
      </c>
      <c r="E56" s="382"/>
      <c r="F56" s="382"/>
      <c r="G56" s="220">
        <f>SUM(G57)</f>
        <v>12541085.58</v>
      </c>
      <c r="H56" s="220">
        <f>SUM(H57:H58)</f>
        <v>0</v>
      </c>
      <c r="I56" s="215"/>
      <c r="K56" s="49"/>
      <c r="L56" s="143"/>
    </row>
    <row r="57" spans="1:12">
      <c r="A57" s="214"/>
      <c r="B57" s="10"/>
      <c r="C57" s="221"/>
      <c r="D57" s="382" t="s">
        <v>163</v>
      </c>
      <c r="E57" s="382"/>
      <c r="F57" s="382"/>
      <c r="G57" s="140">
        <v>12541085.58</v>
      </c>
      <c r="H57" s="140">
        <v>0</v>
      </c>
      <c r="I57" s="215"/>
      <c r="K57" s="49"/>
      <c r="L57" s="143"/>
    </row>
    <row r="58" spans="1:12">
      <c r="A58" s="214"/>
      <c r="B58" s="10"/>
      <c r="C58" s="221"/>
      <c r="D58" s="382" t="s">
        <v>162</v>
      </c>
      <c r="E58" s="382"/>
      <c r="F58" s="382"/>
      <c r="G58" s="220">
        <v>0</v>
      </c>
      <c r="H58" s="220">
        <v>0</v>
      </c>
      <c r="I58" s="215"/>
      <c r="K58" s="49"/>
      <c r="L58" s="143"/>
    </row>
    <row r="59" spans="1:12">
      <c r="A59" s="214"/>
      <c r="B59" s="10"/>
      <c r="C59" s="221"/>
      <c r="D59" s="382" t="s">
        <v>165</v>
      </c>
      <c r="E59" s="382"/>
      <c r="F59" s="382"/>
      <c r="G59" s="220">
        <v>2150492273.77</v>
      </c>
      <c r="H59" s="220">
        <v>12383033329.219999</v>
      </c>
      <c r="I59" s="215"/>
      <c r="K59" s="49"/>
      <c r="L59" s="143"/>
    </row>
    <row r="60" spans="1:12">
      <c r="A60" s="214"/>
      <c r="B60" s="10"/>
      <c r="C60" s="219"/>
      <c r="D60" s="2"/>
      <c r="E60" s="2"/>
      <c r="F60" s="2"/>
      <c r="G60" s="176"/>
      <c r="H60" s="176"/>
      <c r="I60" s="215"/>
      <c r="K60" s="49"/>
      <c r="L60" s="143"/>
    </row>
    <row r="61" spans="1:12">
      <c r="A61" s="224"/>
      <c r="B61" s="34"/>
      <c r="C61" s="223"/>
      <c r="D61" s="222"/>
      <c r="E61" s="222"/>
      <c r="F61" s="222"/>
      <c r="G61" s="173"/>
      <c r="H61" s="173"/>
      <c r="I61" s="212"/>
      <c r="K61" s="49"/>
      <c r="L61" s="143"/>
    </row>
    <row r="62" spans="1:12">
      <c r="A62" s="214"/>
      <c r="B62" s="10"/>
      <c r="C62" s="383" t="s">
        <v>152</v>
      </c>
      <c r="D62" s="383"/>
      <c r="E62" s="383"/>
      <c r="F62" s="383"/>
      <c r="G62" s="218">
        <f>G63+G66+G67</f>
        <v>10199394472.170004</v>
      </c>
      <c r="H62" s="218">
        <f>H63+H66+H67</f>
        <v>2297695599.2600002</v>
      </c>
      <c r="I62" s="215"/>
      <c r="K62" s="49"/>
      <c r="L62" s="143"/>
    </row>
    <row r="63" spans="1:12">
      <c r="A63" s="214"/>
      <c r="B63" s="85"/>
      <c r="C63" s="2"/>
      <c r="D63" s="382" t="s">
        <v>164</v>
      </c>
      <c r="E63" s="382"/>
      <c r="F63" s="382"/>
      <c r="G63" s="220">
        <f>SUM(G64)</f>
        <v>136176316.31999999</v>
      </c>
      <c r="H63" s="220">
        <f>SUM(H64)</f>
        <v>238620733.25999999</v>
      </c>
      <c r="I63" s="215"/>
      <c r="K63" s="49"/>
      <c r="L63" s="143"/>
    </row>
    <row r="64" spans="1:12">
      <c r="A64" s="214"/>
      <c r="B64" s="10"/>
      <c r="C64" s="2"/>
      <c r="D64" s="382" t="s">
        <v>163</v>
      </c>
      <c r="E64" s="382"/>
      <c r="F64" s="382"/>
      <c r="G64" s="220">
        <v>136176316.31999999</v>
      </c>
      <c r="H64" s="220">
        <v>238620733.25999999</v>
      </c>
      <c r="I64" s="215"/>
      <c r="K64" s="49"/>
      <c r="L64" s="143"/>
    </row>
    <row r="65" spans="1:12">
      <c r="A65" s="214"/>
      <c r="B65" s="10"/>
      <c r="C65" s="221"/>
      <c r="D65" s="382" t="s">
        <v>162</v>
      </c>
      <c r="E65" s="382"/>
      <c r="F65" s="382"/>
      <c r="G65" s="220">
        <v>0</v>
      </c>
      <c r="H65" s="220">
        <v>0</v>
      </c>
      <c r="I65" s="215"/>
      <c r="K65" s="49"/>
      <c r="L65" s="143"/>
    </row>
    <row r="66" spans="1:12">
      <c r="A66" s="214"/>
      <c r="B66" s="10"/>
      <c r="C66" s="221"/>
      <c r="D66" s="382" t="s">
        <v>161</v>
      </c>
      <c r="E66" s="382"/>
      <c r="F66" s="382"/>
      <c r="G66" s="140">
        <v>10063218155.850004</v>
      </c>
      <c r="H66" s="140">
        <v>2059074866</v>
      </c>
      <c r="I66" s="215"/>
      <c r="K66" s="49"/>
      <c r="L66" s="143"/>
    </row>
    <row r="67" spans="1:12">
      <c r="A67" s="214"/>
      <c r="B67" s="10"/>
      <c r="C67" s="221"/>
      <c r="D67" s="382"/>
      <c r="E67" s="382"/>
      <c r="F67" s="382"/>
      <c r="G67" s="220"/>
      <c r="H67" s="220"/>
      <c r="I67" s="215"/>
      <c r="K67" s="49"/>
      <c r="L67" s="143"/>
    </row>
    <row r="68" spans="1:12">
      <c r="A68" s="214"/>
      <c r="B68" s="10"/>
      <c r="C68" s="219"/>
      <c r="D68" s="2"/>
      <c r="E68" s="2"/>
      <c r="F68" s="2"/>
      <c r="G68" s="176"/>
      <c r="H68" s="176"/>
      <c r="I68" s="215"/>
      <c r="K68" s="49"/>
      <c r="L68" s="143"/>
    </row>
    <row r="69" spans="1:12">
      <c r="A69" s="214"/>
      <c r="B69" s="10"/>
      <c r="C69" s="386" t="s">
        <v>160</v>
      </c>
      <c r="D69" s="386"/>
      <c r="E69" s="386"/>
      <c r="F69" s="386"/>
      <c r="G69" s="218">
        <f>G55-G62</f>
        <v>-8036361112.8200035</v>
      </c>
      <c r="H69" s="218">
        <f>H55-H62</f>
        <v>10085337729.959999</v>
      </c>
      <c r="I69" s="215"/>
      <c r="K69" s="49"/>
      <c r="L69" s="143"/>
    </row>
    <row r="70" spans="1:12">
      <c r="A70" s="214"/>
      <c r="B70" s="10"/>
      <c r="C70" s="386"/>
      <c r="D70" s="386"/>
      <c r="E70" s="386"/>
      <c r="F70" s="386"/>
      <c r="G70" s="216"/>
      <c r="H70" s="216"/>
      <c r="I70" s="215"/>
      <c r="K70" s="49"/>
      <c r="L70" s="143"/>
    </row>
    <row r="71" spans="1:12">
      <c r="A71" s="214"/>
      <c r="B71" s="387" t="s">
        <v>159</v>
      </c>
      <c r="C71" s="386"/>
      <c r="D71" s="386"/>
      <c r="E71" s="386"/>
      <c r="F71" s="386"/>
      <c r="G71" s="216">
        <f>G40+G52+G69</f>
        <v>657553678.45999146</v>
      </c>
      <c r="H71" s="216">
        <f>H40+H52+H69</f>
        <v>-727616825.48998833</v>
      </c>
      <c r="I71" s="215"/>
      <c r="K71" s="49"/>
      <c r="L71" s="143"/>
    </row>
    <row r="72" spans="1:12">
      <c r="A72" s="214"/>
      <c r="B72" s="387"/>
      <c r="C72" s="386"/>
      <c r="D72" s="386"/>
      <c r="E72" s="386"/>
      <c r="F72" s="386"/>
      <c r="G72" s="216"/>
      <c r="H72" s="216"/>
      <c r="I72" s="215"/>
      <c r="K72" s="49"/>
      <c r="L72" s="143"/>
    </row>
    <row r="73" spans="1:12">
      <c r="A73" s="214"/>
      <c r="B73" s="387" t="s">
        <v>158</v>
      </c>
      <c r="C73" s="386"/>
      <c r="D73" s="386"/>
      <c r="E73" s="386"/>
      <c r="F73" s="386"/>
      <c r="G73" s="217">
        <v>5203028108.1099997</v>
      </c>
      <c r="H73" s="217">
        <v>5930644933.8999996</v>
      </c>
      <c r="I73" s="215"/>
      <c r="K73" s="49"/>
      <c r="L73" s="143"/>
    </row>
    <row r="74" spans="1:12">
      <c r="A74" s="214"/>
      <c r="B74" s="387"/>
      <c r="C74" s="386"/>
      <c r="D74" s="386"/>
      <c r="E74" s="386"/>
      <c r="F74" s="386"/>
      <c r="G74" s="217"/>
      <c r="H74" s="217"/>
      <c r="I74" s="215"/>
      <c r="K74" s="49"/>
      <c r="L74" s="143"/>
    </row>
    <row r="75" spans="1:12">
      <c r="A75" s="214"/>
      <c r="B75" s="387" t="s">
        <v>157</v>
      </c>
      <c r="C75" s="386"/>
      <c r="D75" s="386"/>
      <c r="E75" s="386"/>
      <c r="F75" s="386"/>
      <c r="G75" s="216">
        <f>+G71+G73</f>
        <v>5860581786.5699911</v>
      </c>
      <c r="H75" s="216">
        <f>+H71+H73</f>
        <v>5203028108.4100113</v>
      </c>
      <c r="I75" s="215"/>
      <c r="K75" s="49"/>
      <c r="L75" s="143"/>
    </row>
    <row r="76" spans="1:12">
      <c r="A76" s="214"/>
      <c r="B76" s="388"/>
      <c r="C76" s="389"/>
      <c r="D76" s="389"/>
      <c r="E76" s="389"/>
      <c r="F76" s="389"/>
      <c r="G76" s="213"/>
      <c r="H76" s="213"/>
      <c r="I76" s="212"/>
      <c r="K76" s="49"/>
      <c r="L76" s="143"/>
    </row>
    <row r="77" spans="1:12">
      <c r="A77" s="2"/>
      <c r="B77" s="12" t="s">
        <v>64</v>
      </c>
      <c r="C77" s="12"/>
      <c r="D77" s="12"/>
      <c r="E77" s="12"/>
      <c r="F77" s="12"/>
      <c r="G77" s="12"/>
      <c r="H77" s="12"/>
      <c r="I77" s="2"/>
    </row>
    <row r="78" spans="1:12">
      <c r="A78" s="2"/>
      <c r="B78" s="12"/>
      <c r="C78" s="12"/>
      <c r="D78" s="12"/>
      <c r="E78" s="12"/>
      <c r="F78" s="12"/>
      <c r="G78" s="12"/>
      <c r="H78" s="12"/>
      <c r="I78" s="2"/>
    </row>
    <row r="79" spans="1:12">
      <c r="A79" s="2"/>
      <c r="B79" s="12"/>
      <c r="C79" s="12"/>
      <c r="D79" s="12"/>
      <c r="E79" s="12"/>
      <c r="F79" s="12"/>
      <c r="G79" s="211"/>
      <c r="H79" s="12"/>
      <c r="I79" s="2"/>
    </row>
    <row r="80" spans="1:12">
      <c r="A80" s="2"/>
      <c r="B80" s="12"/>
      <c r="C80" s="12"/>
      <c r="D80" s="12"/>
      <c r="E80" s="12"/>
      <c r="F80" s="12"/>
      <c r="G80" s="12"/>
      <c r="H80" s="12"/>
      <c r="I80" s="2"/>
    </row>
    <row r="81" spans="1:9">
      <c r="A81" s="2"/>
      <c r="B81" s="12"/>
      <c r="C81" s="12"/>
      <c r="D81" s="12"/>
      <c r="E81" s="12"/>
      <c r="F81" s="12"/>
      <c r="G81" s="211"/>
      <c r="H81" s="210"/>
      <c r="I81" s="2"/>
    </row>
    <row r="82" spans="1:9">
      <c r="A82" s="2"/>
      <c r="B82" s="12"/>
      <c r="C82" s="12"/>
      <c r="D82" s="12"/>
      <c r="E82" s="12"/>
      <c r="F82" s="12"/>
      <c r="G82" s="12"/>
      <c r="H82" s="12"/>
      <c r="I82" s="2"/>
    </row>
    <row r="83" spans="1:9">
      <c r="A83" s="2"/>
      <c r="B83" s="12"/>
      <c r="C83" s="38"/>
      <c r="D83" s="65"/>
      <c r="E83" s="65"/>
      <c r="F83" s="2"/>
      <c r="G83" s="40"/>
      <c r="H83" s="38"/>
      <c r="I83" s="2"/>
    </row>
    <row r="84" spans="1:9">
      <c r="A84" s="2"/>
      <c r="B84" s="12"/>
      <c r="C84" s="38"/>
      <c r="D84" s="385"/>
      <c r="E84" s="385"/>
      <c r="F84" s="385"/>
      <c r="G84" s="385"/>
      <c r="H84" s="38"/>
      <c r="I84" s="2"/>
    </row>
    <row r="85" spans="1:9">
      <c r="A85" s="2"/>
      <c r="B85" s="2"/>
      <c r="C85" s="2"/>
      <c r="D85" s="2"/>
      <c r="E85" s="2"/>
      <c r="F85" s="2"/>
      <c r="G85" s="160"/>
      <c r="H85" s="160"/>
      <c r="I85" s="2"/>
    </row>
    <row r="87" spans="1:9">
      <c r="D87" s="381"/>
      <c r="E87" s="381"/>
      <c r="F87" s="381"/>
      <c r="G87" s="381"/>
    </row>
    <row r="88" spans="1:9">
      <c r="D88" s="343"/>
      <c r="E88" s="343"/>
      <c r="F88" s="343"/>
      <c r="G88" s="343"/>
    </row>
  </sheetData>
  <mergeCells count="57">
    <mergeCell ref="B7:E8"/>
    <mergeCell ref="D87:G87"/>
    <mergeCell ref="D88:G88"/>
    <mergeCell ref="E1:H1"/>
    <mergeCell ref="E2:H2"/>
    <mergeCell ref="E3:H3"/>
    <mergeCell ref="B5:D5"/>
    <mergeCell ref="E5:H5"/>
    <mergeCell ref="B9:F10"/>
    <mergeCell ref="C11:F11"/>
    <mergeCell ref="D12:F12"/>
    <mergeCell ref="D13:F13"/>
    <mergeCell ref="D19:F19"/>
    <mergeCell ref="D14:F14"/>
    <mergeCell ref="D45:F45"/>
    <mergeCell ref="D29:F29"/>
    <mergeCell ref="D30:F30"/>
    <mergeCell ref="D33:F33"/>
    <mergeCell ref="D15:F15"/>
    <mergeCell ref="D24:F24"/>
    <mergeCell ref="D31:F31"/>
    <mergeCell ref="D25:F25"/>
    <mergeCell ref="D26:F26"/>
    <mergeCell ref="C43:F43"/>
    <mergeCell ref="D16:F16"/>
    <mergeCell ref="D17:F17"/>
    <mergeCell ref="D18:F18"/>
    <mergeCell ref="D21:E21"/>
    <mergeCell ref="C23:F23"/>
    <mergeCell ref="D28:F28"/>
    <mergeCell ref="D34:F34"/>
    <mergeCell ref="D35:F35"/>
    <mergeCell ref="D56:F56"/>
    <mergeCell ref="D57:F57"/>
    <mergeCell ref="D36:F36"/>
    <mergeCell ref="D37:F37"/>
    <mergeCell ref="D50:F50"/>
    <mergeCell ref="D51:F51"/>
    <mergeCell ref="D46:F46"/>
    <mergeCell ref="C48:F48"/>
    <mergeCell ref="D38:F38"/>
    <mergeCell ref="D39:F39"/>
    <mergeCell ref="C55:F55"/>
    <mergeCell ref="D84:G84"/>
    <mergeCell ref="C69:F70"/>
    <mergeCell ref="C40:F41"/>
    <mergeCell ref="B71:F72"/>
    <mergeCell ref="B73:F74"/>
    <mergeCell ref="B75:F76"/>
    <mergeCell ref="D58:F58"/>
    <mergeCell ref="D66:F66"/>
    <mergeCell ref="D65:F65"/>
    <mergeCell ref="D67:F67"/>
    <mergeCell ref="D64:F64"/>
    <mergeCell ref="D59:F59"/>
    <mergeCell ref="D63:F63"/>
    <mergeCell ref="C62:F62"/>
  </mergeCells>
  <printOptions horizontalCentered="1"/>
  <pageMargins left="0.19685039370078741" right="0.19685039370078741" top="0.35433070866141736" bottom="0.59055118110236227" header="0.31496062992125984" footer="0.31496062992125984"/>
  <pageSetup scale="8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2B928-DB96-4643-B1CF-D831CA6AF3C6}">
  <dimension ref="A2:I30"/>
  <sheetViews>
    <sheetView zoomScaleNormal="100" zoomScaleSheetLayoutView="100" workbookViewId="0">
      <selection activeCell="A11" sqref="A11"/>
    </sheetView>
  </sheetViews>
  <sheetFormatPr baseColWidth="10" defaultRowHeight="15"/>
  <cols>
    <col min="1" max="1" width="32" style="242" customWidth="1"/>
    <col min="2" max="2" width="3.140625" style="242" customWidth="1"/>
    <col min="3" max="3" width="33.5703125" style="242" customWidth="1"/>
    <col min="4" max="4" width="2" style="242" customWidth="1"/>
    <col min="5" max="5" width="29.5703125" style="242" customWidth="1"/>
    <col min="6" max="6" width="2.85546875" style="242" customWidth="1"/>
    <col min="7" max="7" width="39.7109375" style="242" customWidth="1"/>
    <col min="8" max="8" width="33.42578125" customWidth="1"/>
  </cols>
  <sheetData>
    <row r="2" spans="1:9" ht="25.5" customHeight="1">
      <c r="C2" s="394" t="s">
        <v>208</v>
      </c>
      <c r="D2" s="394"/>
      <c r="E2" s="394"/>
      <c r="F2" s="273"/>
      <c r="G2" s="272"/>
      <c r="H2" s="254"/>
      <c r="I2" s="254"/>
    </row>
    <row r="3" spans="1:9" ht="16.5" customHeight="1">
      <c r="C3" s="394" t="s">
        <v>207</v>
      </c>
      <c r="D3" s="394"/>
      <c r="E3" s="394"/>
      <c r="F3" s="273"/>
      <c r="G3" s="272"/>
      <c r="H3" s="268"/>
      <c r="I3" s="268"/>
    </row>
    <row r="4" spans="1:9" ht="19.5" customHeight="1">
      <c r="C4" s="395" t="s">
        <v>206</v>
      </c>
      <c r="D4" s="395"/>
      <c r="E4" s="395"/>
      <c r="F4" s="271"/>
      <c r="G4" s="270"/>
      <c r="H4" s="269"/>
      <c r="I4" s="269"/>
    </row>
    <row r="5" spans="1:9" ht="23.25" customHeight="1">
      <c r="C5" s="396" t="s">
        <v>205</v>
      </c>
      <c r="D5" s="396"/>
      <c r="E5" s="396"/>
      <c r="F5" s="267"/>
      <c r="G5" s="268"/>
      <c r="H5" s="254"/>
      <c r="I5" s="254"/>
    </row>
    <row r="6" spans="1:9" ht="6.75" customHeight="1">
      <c r="A6" s="267"/>
      <c r="B6" s="267"/>
      <c r="C6" s="266"/>
      <c r="D6" s="266"/>
      <c r="E6" s="266"/>
      <c r="F6" s="266"/>
      <c r="G6" s="265"/>
      <c r="H6" s="254"/>
      <c r="I6" s="254"/>
    </row>
    <row r="7" spans="1:9" ht="5.25" customHeight="1">
      <c r="A7" s="264"/>
      <c r="B7" s="264"/>
      <c r="C7" s="264"/>
      <c r="D7" s="264"/>
      <c r="E7" s="264"/>
      <c r="F7" s="264"/>
      <c r="G7" s="264"/>
      <c r="H7" s="254"/>
      <c r="I7" s="254"/>
    </row>
    <row r="8" spans="1:9">
      <c r="A8" s="263" t="s">
        <v>204</v>
      </c>
      <c r="B8" s="263"/>
      <c r="C8" s="400" t="s">
        <v>203</v>
      </c>
      <c r="D8" s="401"/>
      <c r="E8" s="402"/>
      <c r="F8" s="263"/>
      <c r="G8" s="263" t="s">
        <v>202</v>
      </c>
      <c r="H8" s="259"/>
      <c r="I8" s="259"/>
    </row>
    <row r="9" spans="1:9" ht="34.5" customHeight="1">
      <c r="A9" s="262">
        <v>5</v>
      </c>
      <c r="B9" s="262"/>
      <c r="C9" s="397" t="s">
        <v>201</v>
      </c>
      <c r="D9" s="398"/>
      <c r="E9" s="399"/>
      <c r="F9" s="261"/>
      <c r="G9" s="260" t="s">
        <v>197</v>
      </c>
      <c r="H9" s="259"/>
      <c r="I9" s="259"/>
    </row>
    <row r="10" spans="1:9" ht="40.5" customHeight="1">
      <c r="A10" s="262">
        <v>108</v>
      </c>
      <c r="B10" s="262"/>
      <c r="C10" s="397" t="s">
        <v>200</v>
      </c>
      <c r="D10" s="398"/>
      <c r="E10" s="399"/>
      <c r="F10" s="261"/>
      <c r="G10" s="260" t="s">
        <v>197</v>
      </c>
      <c r="H10" s="254"/>
      <c r="I10" s="254"/>
    </row>
    <row r="11" spans="1:9" ht="39" customHeight="1">
      <c r="A11" s="262">
        <v>395</v>
      </c>
      <c r="B11" s="262"/>
      <c r="C11" s="397" t="s">
        <v>199</v>
      </c>
      <c r="D11" s="398"/>
      <c r="E11" s="399"/>
      <c r="F11" s="261"/>
      <c r="G11" s="260" t="s">
        <v>197</v>
      </c>
      <c r="H11" s="259"/>
      <c r="I11" s="259"/>
    </row>
    <row r="12" spans="1:9" ht="39" customHeight="1">
      <c r="A12" s="262">
        <v>203</v>
      </c>
      <c r="B12" s="262"/>
      <c r="C12" s="397" t="s">
        <v>198</v>
      </c>
      <c r="D12" s="398"/>
      <c r="E12" s="399"/>
      <c r="F12" s="261"/>
      <c r="G12" s="260" t="s">
        <v>197</v>
      </c>
      <c r="H12" s="259"/>
      <c r="I12" s="259"/>
    </row>
    <row r="13" spans="1:9" ht="15" customHeight="1">
      <c r="A13" s="258"/>
      <c r="B13" s="258"/>
      <c r="C13" s="256"/>
      <c r="D13" s="256"/>
      <c r="E13" s="256"/>
      <c r="F13" s="256"/>
      <c r="G13" s="257"/>
      <c r="H13" s="254"/>
      <c r="I13" s="254"/>
    </row>
    <row r="14" spans="1:9">
      <c r="A14" s="246" t="s">
        <v>196</v>
      </c>
      <c r="B14" s="256"/>
      <c r="C14" s="406" t="s">
        <v>195</v>
      </c>
      <c r="D14" s="406"/>
      <c r="E14" s="406"/>
      <c r="F14" s="256"/>
      <c r="G14" s="256" t="s">
        <v>194</v>
      </c>
      <c r="I14" s="254"/>
    </row>
    <row r="15" spans="1:9" ht="38.25" customHeight="1">
      <c r="A15" s="246" t="s">
        <v>193</v>
      </c>
      <c r="B15" s="256"/>
      <c r="C15" s="406" t="s">
        <v>192</v>
      </c>
      <c r="D15" s="406"/>
      <c r="E15" s="406"/>
      <c r="F15" s="256"/>
      <c r="G15" s="256" t="s">
        <v>191</v>
      </c>
      <c r="I15" s="254"/>
    </row>
    <row r="16" spans="1:9" ht="15" customHeight="1">
      <c r="A16" s="248" t="s">
        <v>190</v>
      </c>
      <c r="B16" s="248"/>
      <c r="C16" s="405" t="s">
        <v>189</v>
      </c>
      <c r="D16" s="405"/>
      <c r="E16" s="405"/>
      <c r="F16" s="255"/>
      <c r="G16" s="255" t="s">
        <v>188</v>
      </c>
      <c r="I16" s="254"/>
    </row>
    <row r="17" spans="1:9" ht="15" customHeight="1">
      <c r="A17" s="253"/>
      <c r="B17" s="253"/>
      <c r="C17" s="253"/>
      <c r="D17" s="253"/>
      <c r="E17" s="248"/>
      <c r="F17" s="248"/>
      <c r="G17" s="248"/>
      <c r="I17" s="254"/>
    </row>
    <row r="18" spans="1:9" ht="15" customHeight="1">
      <c r="A18" s="253"/>
      <c r="B18" s="253"/>
      <c r="C18" s="253"/>
      <c r="D18" s="253"/>
      <c r="E18" s="246"/>
      <c r="F18" s="246"/>
      <c r="G18" s="248"/>
    </row>
    <row r="19" spans="1:9" ht="15" customHeight="1">
      <c r="A19" s="252"/>
      <c r="B19" s="252"/>
      <c r="C19" s="251"/>
      <c r="D19" s="251"/>
      <c r="E19" s="251"/>
      <c r="F19" s="251"/>
      <c r="G19" s="246"/>
    </row>
    <row r="20" spans="1:9" ht="15.75" customHeight="1" thickBot="1">
      <c r="A20" s="250"/>
      <c r="C20" s="403"/>
      <c r="D20" s="403"/>
      <c r="E20" s="403"/>
      <c r="G20" s="250"/>
    </row>
    <row r="21" spans="1:9" ht="15" customHeight="1"/>
    <row r="22" spans="1:9" ht="15" customHeight="1">
      <c r="G22" s="249"/>
    </row>
    <row r="23" spans="1:9" ht="15" customHeight="1">
      <c r="A23" s="244"/>
      <c r="B23" s="244"/>
      <c r="C23" s="404" t="s">
        <v>187</v>
      </c>
      <c r="D23" s="404"/>
      <c r="E23" s="404"/>
      <c r="F23" s="244"/>
      <c r="G23" s="244"/>
    </row>
    <row r="24" spans="1:9" ht="15" customHeight="1">
      <c r="A24" s="247"/>
      <c r="B24" s="247"/>
      <c r="C24" s="405" t="s">
        <v>186</v>
      </c>
      <c r="D24" s="405"/>
      <c r="E24" s="405"/>
      <c r="F24" s="247"/>
      <c r="G24" s="247"/>
    </row>
    <row r="25" spans="1:9" ht="15" customHeight="1">
      <c r="A25" s="247"/>
      <c r="B25" s="247"/>
      <c r="C25" s="405"/>
      <c r="D25" s="405"/>
      <c r="E25" s="405"/>
      <c r="F25" s="247"/>
      <c r="G25" s="247"/>
    </row>
    <row r="26" spans="1:9" ht="15" customHeight="1">
      <c r="A26" s="247"/>
      <c r="B26" s="247"/>
      <c r="C26" s="405"/>
      <c r="D26" s="405"/>
      <c r="E26" s="405"/>
      <c r="F26" s="247"/>
      <c r="G26" s="247"/>
    </row>
    <row r="27" spans="1:9" ht="15" customHeight="1">
      <c r="A27" s="248"/>
      <c r="C27" s="243"/>
      <c r="D27" s="245"/>
      <c r="E27" s="247"/>
      <c r="F27" s="243"/>
    </row>
    <row r="28" spans="1:9" ht="15" customHeight="1">
      <c r="A28" s="246"/>
      <c r="C28" s="243"/>
      <c r="D28" s="245"/>
      <c r="E28" s="244"/>
      <c r="F28" s="243"/>
    </row>
    <row r="29" spans="1:9" ht="15" customHeight="1">
      <c r="A29" s="243"/>
      <c r="B29" s="243"/>
      <c r="C29" s="243"/>
      <c r="E29" s="243"/>
      <c r="F29" s="243"/>
      <c r="G29" s="243"/>
    </row>
    <row r="30" spans="1:9" ht="15.75" thickBot="1">
      <c r="C30" s="403"/>
      <c r="D30" s="403"/>
      <c r="E30" s="403"/>
    </row>
  </sheetData>
  <mergeCells count="16">
    <mergeCell ref="C30:E30"/>
    <mergeCell ref="C23:E23"/>
    <mergeCell ref="C24:E26"/>
    <mergeCell ref="C11:E11"/>
    <mergeCell ref="C10:E10"/>
    <mergeCell ref="C14:E14"/>
    <mergeCell ref="C15:E15"/>
    <mergeCell ref="C16:E16"/>
    <mergeCell ref="C20:E20"/>
    <mergeCell ref="C12:E12"/>
    <mergeCell ref="C2:E2"/>
    <mergeCell ref="C3:E3"/>
    <mergeCell ref="C4:E4"/>
    <mergeCell ref="C5:E5"/>
    <mergeCell ref="C9:E9"/>
    <mergeCell ref="C8:E8"/>
  </mergeCells>
  <printOptions horizontalCentered="1"/>
  <pageMargins left="0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19CC5-D08D-4AB2-A85D-EC6D10B22174}">
  <sheetPr>
    <pageSetUpPr fitToPage="1"/>
  </sheetPr>
  <dimension ref="B1:M45"/>
  <sheetViews>
    <sheetView showGridLines="0" zoomScale="110" zoomScaleNormal="110" workbookViewId="0">
      <selection activeCell="J7" sqref="B6:J7"/>
    </sheetView>
  </sheetViews>
  <sheetFormatPr baseColWidth="10" defaultColWidth="11.42578125" defaultRowHeight="15"/>
  <cols>
    <col min="1" max="1" width="2.42578125" customWidth="1"/>
    <col min="2" max="2" width="1.85546875" customWidth="1"/>
    <col min="3" max="4" width="25.42578125" customWidth="1"/>
    <col min="5" max="5" width="13.28515625" bestFit="1" customWidth="1"/>
    <col min="6" max="6" width="16.85546875" bestFit="1" customWidth="1"/>
    <col min="7" max="7" width="14.28515625" bestFit="1" customWidth="1"/>
    <col min="8" max="9" width="14.85546875" bestFit="1" customWidth="1"/>
    <col min="10" max="10" width="2.42578125" customWidth="1"/>
    <col min="13" max="13" width="12.7109375" bestFit="1" customWidth="1"/>
  </cols>
  <sheetData>
    <row r="1" spans="2:13" ht="15.75">
      <c r="B1" s="2"/>
      <c r="C1" s="3"/>
      <c r="D1" s="361" t="s">
        <v>220</v>
      </c>
      <c r="E1" s="361"/>
      <c r="F1" s="361"/>
      <c r="G1" s="361"/>
      <c r="H1" s="361"/>
      <c r="I1" s="298" t="s">
        <v>219</v>
      </c>
      <c r="J1" s="3"/>
      <c r="K1" s="2"/>
    </row>
    <row r="2" spans="2:13" ht="15.75">
      <c r="B2" s="2"/>
      <c r="C2" s="3"/>
      <c r="D2" s="361" t="s">
        <v>120</v>
      </c>
      <c r="E2" s="361"/>
      <c r="F2" s="361"/>
      <c r="G2" s="361"/>
      <c r="H2" s="361"/>
      <c r="I2" s="3"/>
      <c r="J2" s="3"/>
      <c r="K2" s="2"/>
    </row>
    <row r="3" spans="2:13">
      <c r="B3" s="2"/>
      <c r="C3" s="3"/>
      <c r="D3" s="363" t="s">
        <v>2</v>
      </c>
      <c r="E3" s="363"/>
      <c r="F3" s="363"/>
      <c r="G3" s="363"/>
      <c r="H3" s="363"/>
      <c r="I3" s="3"/>
      <c r="J3" s="3"/>
      <c r="K3" s="2"/>
    </row>
    <row r="4" spans="2:13">
      <c r="B4" s="5"/>
      <c r="C4" s="50" t="s">
        <v>3</v>
      </c>
      <c r="D4" s="348" t="s">
        <v>4</v>
      </c>
      <c r="E4" s="348"/>
      <c r="F4" s="348"/>
      <c r="G4" s="348"/>
      <c r="H4" s="348"/>
      <c r="I4" s="120"/>
      <c r="J4" s="297"/>
      <c r="K4" s="297"/>
    </row>
    <row r="5" spans="2:13">
      <c r="B5" s="329"/>
      <c r="C5" s="329"/>
      <c r="D5" s="329"/>
      <c r="E5" s="329"/>
      <c r="F5" s="329"/>
      <c r="G5" s="329"/>
      <c r="H5" s="329"/>
      <c r="I5" s="329"/>
      <c r="J5" s="329"/>
      <c r="K5" s="2"/>
    </row>
    <row r="6" spans="2:13" ht="24">
      <c r="B6" s="418"/>
      <c r="C6" s="419" t="s">
        <v>119</v>
      </c>
      <c r="D6" s="419"/>
      <c r="E6" s="420" t="s">
        <v>218</v>
      </c>
      <c r="F6" s="420" t="s">
        <v>217</v>
      </c>
      <c r="G6" s="421" t="s">
        <v>216</v>
      </c>
      <c r="H6" s="421" t="s">
        <v>215</v>
      </c>
      <c r="I6" s="422" t="s">
        <v>214</v>
      </c>
      <c r="J6" s="423"/>
      <c r="K6" s="296"/>
    </row>
    <row r="7" spans="2:13">
      <c r="B7" s="424"/>
      <c r="C7" s="425"/>
      <c r="D7" s="425"/>
      <c r="E7" s="426">
        <v>1</v>
      </c>
      <c r="F7" s="426">
        <v>2</v>
      </c>
      <c r="G7" s="427">
        <v>3</v>
      </c>
      <c r="H7" s="427" t="s">
        <v>213</v>
      </c>
      <c r="I7" s="428" t="s">
        <v>212</v>
      </c>
      <c r="J7" s="429"/>
      <c r="K7" s="296"/>
    </row>
    <row r="8" spans="2:13">
      <c r="B8" s="8"/>
      <c r="C8" s="4"/>
      <c r="D8" s="4"/>
      <c r="E8" s="295"/>
      <c r="F8" s="295"/>
      <c r="G8" s="295"/>
      <c r="H8" s="295"/>
      <c r="I8" s="4"/>
      <c r="J8" s="294"/>
      <c r="K8" s="2"/>
    </row>
    <row r="9" spans="2:13">
      <c r="B9" s="24"/>
      <c r="C9" s="408" t="s">
        <v>7</v>
      </c>
      <c r="D9" s="408"/>
      <c r="E9" s="292"/>
      <c r="F9" s="292"/>
      <c r="G9" s="292"/>
      <c r="H9" s="292"/>
      <c r="I9" s="291"/>
      <c r="J9" s="278"/>
      <c r="K9" s="2"/>
    </row>
    <row r="10" spans="2:13">
      <c r="B10" s="24"/>
      <c r="C10" s="293"/>
      <c r="D10" s="293"/>
      <c r="E10" s="292"/>
      <c r="F10" s="292"/>
      <c r="G10" s="292"/>
      <c r="H10" s="292"/>
      <c r="I10" s="291"/>
      <c r="J10" s="278"/>
      <c r="K10" s="2"/>
    </row>
    <row r="11" spans="2:13" ht="23.25" customHeight="1">
      <c r="B11" s="288"/>
      <c r="C11" s="340" t="s">
        <v>9</v>
      </c>
      <c r="D11" s="340"/>
      <c r="E11" s="280">
        <f>SUM(E13:E19)</f>
        <v>16950160959.619984</v>
      </c>
      <c r="F11" s="280">
        <f>SUM(F13:F19)</f>
        <v>397885705660.04999</v>
      </c>
      <c r="G11" s="280">
        <f>SUM(G13:G19)</f>
        <v>400382730393.17999</v>
      </c>
      <c r="H11" s="280">
        <f>SUM(H13:H19)</f>
        <v>14453136226.490005</v>
      </c>
      <c r="I11" s="279">
        <f>SUM(I13:I19)</f>
        <v>-2497024733.1299782</v>
      </c>
      <c r="J11" s="287"/>
      <c r="K11" s="2"/>
    </row>
    <row r="12" spans="2:13">
      <c r="B12" s="10"/>
      <c r="C12" s="160"/>
      <c r="D12" s="160"/>
      <c r="E12" s="282"/>
      <c r="F12" s="282"/>
      <c r="G12" s="282"/>
      <c r="H12" s="282"/>
      <c r="I12" s="175"/>
      <c r="J12" s="281"/>
      <c r="K12" s="2"/>
    </row>
    <row r="13" spans="2:13" ht="22.5" customHeight="1">
      <c r="B13" s="10"/>
      <c r="C13" s="407" t="s">
        <v>11</v>
      </c>
      <c r="D13" s="407"/>
      <c r="E13" s="286">
        <v>5203028108.1099854</v>
      </c>
      <c r="F13" s="286">
        <v>392800485489.94</v>
      </c>
      <c r="G13" s="286">
        <v>392142931811.47998</v>
      </c>
      <c r="H13" s="285">
        <f t="shared" ref="H13:H19" si="0">E13+F13-G13</f>
        <v>5860581786.5700073</v>
      </c>
      <c r="I13" s="284">
        <f t="shared" ref="I13:I19" si="1">H13-E13</f>
        <v>657553678.46002197</v>
      </c>
      <c r="J13" s="281"/>
      <c r="K13" s="2"/>
      <c r="L13" s="32"/>
      <c r="M13" s="32"/>
    </row>
    <row r="14" spans="2:13" ht="22.5" customHeight="1">
      <c r="B14" s="10"/>
      <c r="C14" s="407" t="s">
        <v>13</v>
      </c>
      <c r="D14" s="407"/>
      <c r="E14" s="286">
        <v>11805453145.349998</v>
      </c>
      <c r="F14" s="286">
        <v>5057900700.1099997</v>
      </c>
      <c r="G14" s="286">
        <v>8215479111.6999998</v>
      </c>
      <c r="H14" s="285">
        <f t="shared" si="0"/>
        <v>8647874733.7599983</v>
      </c>
      <c r="I14" s="284">
        <f t="shared" si="1"/>
        <v>-3157578411.5900002</v>
      </c>
      <c r="J14" s="281"/>
      <c r="K14" s="2"/>
      <c r="M14" s="290"/>
    </row>
    <row r="15" spans="2:13" ht="22.5" customHeight="1">
      <c r="B15" s="10"/>
      <c r="C15" s="407" t="s">
        <v>15</v>
      </c>
      <c r="D15" s="407"/>
      <c r="E15" s="286">
        <v>11092545.359999985</v>
      </c>
      <c r="F15" s="286">
        <v>27319470</v>
      </c>
      <c r="G15" s="286">
        <v>24319470</v>
      </c>
      <c r="H15" s="285">
        <f t="shared" si="0"/>
        <v>14092545.359999985</v>
      </c>
      <c r="I15" s="284">
        <f t="shared" si="1"/>
        <v>3000000</v>
      </c>
      <c r="J15" s="281"/>
      <c r="K15" s="2"/>
    </row>
    <row r="16" spans="2:13" ht="22.5" customHeight="1">
      <c r="B16" s="10"/>
      <c r="C16" s="407" t="s">
        <v>17</v>
      </c>
      <c r="D16" s="407"/>
      <c r="E16" s="286">
        <v>0</v>
      </c>
      <c r="F16" s="286">
        <v>0</v>
      </c>
      <c r="G16" s="286">
        <v>0</v>
      </c>
      <c r="H16" s="285">
        <f t="shared" si="0"/>
        <v>0</v>
      </c>
      <c r="I16" s="284">
        <f t="shared" si="1"/>
        <v>0</v>
      </c>
      <c r="J16" s="281"/>
      <c r="K16" s="2"/>
    </row>
    <row r="17" spans="2:11" ht="22.5" customHeight="1">
      <c r="B17" s="10"/>
      <c r="C17" s="407" t="s">
        <v>19</v>
      </c>
      <c r="D17" s="407"/>
      <c r="E17" s="286">
        <v>0</v>
      </c>
      <c r="F17" s="286">
        <v>0</v>
      </c>
      <c r="G17" s="286">
        <v>0</v>
      </c>
      <c r="H17" s="285">
        <f t="shared" si="0"/>
        <v>0</v>
      </c>
      <c r="I17" s="284">
        <f t="shared" si="1"/>
        <v>0</v>
      </c>
      <c r="J17" s="281"/>
      <c r="K17" s="2"/>
    </row>
    <row r="18" spans="2:11" ht="22.5" customHeight="1">
      <c r="B18" s="10"/>
      <c r="C18" s="407" t="s">
        <v>21</v>
      </c>
      <c r="D18" s="407"/>
      <c r="E18" s="286">
        <v>-69412839.200000003</v>
      </c>
      <c r="F18" s="286">
        <v>0</v>
      </c>
      <c r="G18" s="286">
        <v>0</v>
      </c>
      <c r="H18" s="285">
        <f t="shared" si="0"/>
        <v>-69412839.200000003</v>
      </c>
      <c r="I18" s="284">
        <f t="shared" si="1"/>
        <v>0</v>
      </c>
      <c r="J18" s="281"/>
      <c r="K18" s="2"/>
    </row>
    <row r="19" spans="2:11" ht="22.5" customHeight="1">
      <c r="B19" s="10"/>
      <c r="C19" s="407" t="s">
        <v>23</v>
      </c>
      <c r="D19" s="407"/>
      <c r="E19" s="286">
        <v>0</v>
      </c>
      <c r="F19" s="286">
        <v>0</v>
      </c>
      <c r="G19" s="286">
        <v>0</v>
      </c>
      <c r="H19" s="285">
        <f t="shared" si="0"/>
        <v>0</v>
      </c>
      <c r="I19" s="284">
        <f t="shared" si="1"/>
        <v>0</v>
      </c>
      <c r="J19" s="281"/>
    </row>
    <row r="20" spans="2:11">
      <c r="B20" s="10"/>
      <c r="C20" s="231"/>
      <c r="D20" s="231"/>
      <c r="E20" s="283"/>
      <c r="F20" s="283"/>
      <c r="G20" s="283"/>
      <c r="H20" s="283"/>
      <c r="I20" s="289"/>
      <c r="J20" s="281"/>
    </row>
    <row r="21" spans="2:11" ht="22.5" customHeight="1">
      <c r="B21" s="288"/>
      <c r="C21" s="340" t="s">
        <v>28</v>
      </c>
      <c r="D21" s="340"/>
      <c r="E21" s="280">
        <f>SUM(E23:E31)</f>
        <v>59671258770.499992</v>
      </c>
      <c r="F21" s="280">
        <f>SUM(F23:F31)</f>
        <v>625204147.22000003</v>
      </c>
      <c r="G21" s="280">
        <f>SUM(G23:G31)</f>
        <v>25740062.43</v>
      </c>
      <c r="H21" s="280">
        <f>SUM(H23:H31)</f>
        <v>60270722855.289986</v>
      </c>
      <c r="I21" s="279">
        <f>SUM(I23:I31)</f>
        <v>599464084.78999805</v>
      </c>
      <c r="J21" s="287"/>
    </row>
    <row r="22" spans="2:11">
      <c r="B22" s="10"/>
      <c r="C22" s="160"/>
      <c r="D22" s="231"/>
      <c r="E22" s="282"/>
      <c r="F22" s="282"/>
      <c r="G22" s="282"/>
      <c r="H22" s="282"/>
      <c r="I22" s="175"/>
      <c r="J22" s="281"/>
    </row>
    <row r="23" spans="2:11" ht="23.25" customHeight="1">
      <c r="B23" s="10"/>
      <c r="C23" s="407" t="s">
        <v>30</v>
      </c>
      <c r="D23" s="407"/>
      <c r="E23" s="286">
        <v>336344530.94999999</v>
      </c>
      <c r="F23" s="286">
        <v>0</v>
      </c>
      <c r="G23" s="286">
        <v>0</v>
      </c>
      <c r="H23" s="285">
        <f t="shared" ref="H23:H31" si="2">E23+F23-G23</f>
        <v>336344530.94999999</v>
      </c>
      <c r="I23" s="284">
        <f t="shared" ref="I23:I31" si="3">H23-E23</f>
        <v>0</v>
      </c>
      <c r="J23" s="281"/>
    </row>
    <row r="24" spans="2:11" ht="23.25" customHeight="1">
      <c r="B24" s="10"/>
      <c r="C24" s="407" t="s">
        <v>32</v>
      </c>
      <c r="D24" s="407"/>
      <c r="E24" s="286">
        <v>20000000</v>
      </c>
      <c r="F24" s="286">
        <v>0</v>
      </c>
      <c r="G24" s="286">
        <v>0</v>
      </c>
      <c r="H24" s="285">
        <f t="shared" si="2"/>
        <v>20000000</v>
      </c>
      <c r="I24" s="284">
        <f t="shared" si="3"/>
        <v>0</v>
      </c>
      <c r="J24" s="281"/>
    </row>
    <row r="25" spans="2:11" ht="23.25" customHeight="1">
      <c r="B25" s="10"/>
      <c r="C25" s="407" t="s">
        <v>35</v>
      </c>
      <c r="D25" s="407"/>
      <c r="E25" s="286">
        <v>55706160151.479996</v>
      </c>
      <c r="F25" s="286">
        <v>487892586.42000002</v>
      </c>
      <c r="G25" s="286">
        <v>25740062.43</v>
      </c>
      <c r="H25" s="285">
        <f t="shared" si="2"/>
        <v>56168312675.469994</v>
      </c>
      <c r="I25" s="284">
        <f t="shared" si="3"/>
        <v>462152523.98999786</v>
      </c>
      <c r="J25" s="281"/>
    </row>
    <row r="26" spans="2:11" ht="23.25" customHeight="1">
      <c r="B26" s="10"/>
      <c r="C26" s="407" t="s">
        <v>211</v>
      </c>
      <c r="D26" s="407"/>
      <c r="E26" s="286">
        <v>3496494984.0499997</v>
      </c>
      <c r="F26" s="286">
        <v>122311560.8</v>
      </c>
      <c r="G26" s="286">
        <v>0</v>
      </c>
      <c r="H26" s="285">
        <f t="shared" si="2"/>
        <v>3618806544.8499999</v>
      </c>
      <c r="I26" s="284">
        <f t="shared" si="3"/>
        <v>122311560.80000019</v>
      </c>
      <c r="J26" s="281"/>
    </row>
    <row r="27" spans="2:11" ht="23.25" customHeight="1">
      <c r="B27" s="10"/>
      <c r="C27" s="407" t="s">
        <v>39</v>
      </c>
      <c r="D27" s="407"/>
      <c r="E27" s="286">
        <v>112259104.02</v>
      </c>
      <c r="F27" s="286">
        <v>15000000</v>
      </c>
      <c r="G27" s="286"/>
      <c r="H27" s="285">
        <f t="shared" si="2"/>
        <v>127259104.02</v>
      </c>
      <c r="I27" s="284">
        <f t="shared" si="3"/>
        <v>15000000</v>
      </c>
      <c r="J27" s="281"/>
    </row>
    <row r="28" spans="2:11" ht="23.25" customHeight="1">
      <c r="B28" s="10"/>
      <c r="C28" s="407" t="s">
        <v>41</v>
      </c>
      <c r="D28" s="407"/>
      <c r="E28" s="286">
        <v>0</v>
      </c>
      <c r="F28" s="286"/>
      <c r="G28" s="286"/>
      <c r="H28" s="285">
        <f t="shared" si="2"/>
        <v>0</v>
      </c>
      <c r="I28" s="284">
        <f t="shared" si="3"/>
        <v>0</v>
      </c>
      <c r="J28" s="281"/>
    </row>
    <row r="29" spans="2:11" ht="23.25" customHeight="1">
      <c r="B29" s="10"/>
      <c r="C29" s="407" t="s">
        <v>43</v>
      </c>
      <c r="D29" s="407"/>
      <c r="E29" s="286">
        <v>0</v>
      </c>
      <c r="F29" s="286"/>
      <c r="G29" s="286">
        <v>0</v>
      </c>
      <c r="H29" s="285">
        <f t="shared" si="2"/>
        <v>0</v>
      </c>
      <c r="I29" s="284">
        <f t="shared" si="3"/>
        <v>0</v>
      </c>
      <c r="J29" s="281"/>
    </row>
    <row r="30" spans="2:11" ht="23.25" customHeight="1">
      <c r="B30" s="10"/>
      <c r="C30" s="407" t="s">
        <v>44</v>
      </c>
      <c r="D30" s="407"/>
      <c r="E30" s="286">
        <v>0</v>
      </c>
      <c r="F30" s="286"/>
      <c r="G30" s="286"/>
      <c r="H30" s="285">
        <f t="shared" si="2"/>
        <v>0</v>
      </c>
      <c r="I30" s="284">
        <f t="shared" si="3"/>
        <v>0</v>
      </c>
      <c r="J30" s="281"/>
    </row>
    <row r="31" spans="2:11" ht="23.25" customHeight="1">
      <c r="B31" s="10"/>
      <c r="C31" s="407" t="s">
        <v>46</v>
      </c>
      <c r="D31" s="407"/>
      <c r="E31" s="286">
        <v>0</v>
      </c>
      <c r="F31" s="286"/>
      <c r="G31" s="286"/>
      <c r="H31" s="285">
        <f t="shared" si="2"/>
        <v>0</v>
      </c>
      <c r="I31" s="284">
        <f t="shared" si="3"/>
        <v>0</v>
      </c>
      <c r="J31" s="281"/>
    </row>
    <row r="32" spans="2:11">
      <c r="B32" s="10"/>
      <c r="C32" s="231"/>
      <c r="D32" s="231"/>
      <c r="E32" s="283"/>
      <c r="F32" s="282"/>
      <c r="G32" s="282"/>
      <c r="H32" s="282"/>
      <c r="I32" s="175"/>
      <c r="J32" s="281"/>
    </row>
    <row r="33" spans="2:11">
      <c r="B33" s="24"/>
      <c r="C33" s="408" t="s">
        <v>210</v>
      </c>
      <c r="D33" s="408"/>
      <c r="E33" s="280">
        <f>E11+E21</f>
        <v>76621419730.11998</v>
      </c>
      <c r="F33" s="280">
        <f>F11+F21</f>
        <v>398510909807.26996</v>
      </c>
      <c r="G33" s="280">
        <f>G11+G21</f>
        <v>400408470455.60999</v>
      </c>
      <c r="H33" s="280">
        <f>H11+H21</f>
        <v>74723859081.779999</v>
      </c>
      <c r="I33" s="279">
        <f>I11+I21</f>
        <v>-1897560648.3399801</v>
      </c>
      <c r="J33" s="278"/>
    </row>
    <row r="34" spans="2:11">
      <c r="B34" s="34"/>
      <c r="C34" s="35"/>
      <c r="D34" s="35"/>
      <c r="E34" s="277"/>
      <c r="F34" s="277"/>
      <c r="G34" s="277"/>
      <c r="H34" s="277"/>
      <c r="I34" s="35"/>
      <c r="J34" s="276"/>
    </row>
    <row r="35" spans="2:11">
      <c r="B35" s="2"/>
      <c r="C35" s="275"/>
      <c r="D35" s="274"/>
      <c r="F35" s="2"/>
      <c r="G35" s="2"/>
      <c r="H35" s="2"/>
      <c r="I35" s="2"/>
      <c r="J35" s="2"/>
    </row>
    <row r="36" spans="2:11">
      <c r="B36" s="2"/>
      <c r="C36" s="332" t="s">
        <v>209</v>
      </c>
      <c r="D36" s="332"/>
      <c r="E36" s="332"/>
      <c r="F36" s="332"/>
      <c r="G36" s="332"/>
      <c r="H36" s="332"/>
      <c r="I36" s="332"/>
      <c r="J36" s="12"/>
      <c r="K36" s="12"/>
    </row>
    <row r="37" spans="2:11">
      <c r="B37" s="2"/>
      <c r="C37" s="58"/>
      <c r="D37" s="58"/>
      <c r="E37" s="58"/>
      <c r="F37" s="58"/>
      <c r="G37" s="58"/>
      <c r="H37" s="58"/>
      <c r="I37" s="58"/>
      <c r="J37" s="12"/>
      <c r="K37" s="12"/>
    </row>
    <row r="38" spans="2:11">
      <c r="B38" s="2"/>
      <c r="C38" s="58"/>
      <c r="D38" s="58"/>
      <c r="E38" s="58"/>
      <c r="F38" s="58"/>
      <c r="G38" s="58"/>
      <c r="H38" s="58"/>
      <c r="I38" s="58"/>
      <c r="J38" s="12"/>
      <c r="K38" s="12"/>
    </row>
    <row r="39" spans="2:11">
      <c r="B39" s="2"/>
      <c r="C39" s="58"/>
      <c r="D39" s="58"/>
      <c r="E39" s="58"/>
      <c r="F39" s="58"/>
      <c r="G39" s="58"/>
      <c r="H39" s="58"/>
      <c r="I39" s="58"/>
      <c r="J39" s="12"/>
      <c r="K39" s="12"/>
    </row>
    <row r="40" spans="2:11">
      <c r="B40" s="2"/>
      <c r="C40" s="58"/>
      <c r="D40" s="58"/>
      <c r="E40" s="58"/>
      <c r="F40" s="58"/>
      <c r="G40" s="58"/>
      <c r="H40" s="58"/>
      <c r="I40" s="58"/>
      <c r="J40" s="12"/>
      <c r="K40" s="12"/>
    </row>
    <row r="41" spans="2:11">
      <c r="B41" s="2"/>
      <c r="C41" s="12"/>
      <c r="D41" s="38"/>
      <c r="E41" s="65"/>
      <c r="F41" s="65"/>
      <c r="G41" s="2"/>
      <c r="H41" s="40"/>
      <c r="I41" s="38"/>
      <c r="J41" s="65"/>
      <c r="K41" s="65"/>
    </row>
    <row r="42" spans="2:11">
      <c r="B42" s="2"/>
      <c r="C42" s="342"/>
      <c r="D42" s="342"/>
      <c r="E42" s="65"/>
      <c r="F42" s="381"/>
      <c r="G42" s="381"/>
      <c r="H42" s="381"/>
      <c r="I42" s="381"/>
      <c r="J42" s="65"/>
      <c r="K42" s="65"/>
    </row>
    <row r="43" spans="2:11">
      <c r="C43" s="381"/>
      <c r="D43" s="381"/>
      <c r="E43" s="45"/>
      <c r="F43" s="381"/>
      <c r="G43" s="381"/>
      <c r="H43" s="381"/>
      <c r="I43" s="381"/>
      <c r="J43" s="14"/>
      <c r="K43" s="2"/>
    </row>
    <row r="44" spans="2:11" ht="15" customHeight="1">
      <c r="C44" s="343"/>
      <c r="D44" s="343"/>
      <c r="E44" s="161"/>
      <c r="F44" s="343"/>
      <c r="G44" s="343"/>
      <c r="H44" s="343"/>
      <c r="I44" s="343"/>
      <c r="J44" s="14"/>
      <c r="K44" s="2"/>
    </row>
    <row r="45" spans="2:11">
      <c r="C45" s="2"/>
      <c r="D45" s="2"/>
      <c r="E45" s="192"/>
      <c r="F45" s="2"/>
      <c r="G45" s="2"/>
      <c r="H45" s="2"/>
    </row>
  </sheetData>
  <mergeCells count="33">
    <mergeCell ref="C6:D7"/>
    <mergeCell ref="D1:H1"/>
    <mergeCell ref="D2:H2"/>
    <mergeCell ref="D3:H3"/>
    <mergeCell ref="D4:H4"/>
    <mergeCell ref="B5:J5"/>
    <mergeCell ref="C28:D28"/>
    <mergeCell ref="C9:D9"/>
    <mergeCell ref="C11:D11"/>
    <mergeCell ref="C13:D13"/>
    <mergeCell ref="C14:D14"/>
    <mergeCell ref="C19:D19"/>
    <mergeCell ref="C21:D21"/>
    <mergeCell ref="C17:D17"/>
    <mergeCell ref="C18:D18"/>
    <mergeCell ref="C16:D16"/>
    <mergeCell ref="C15:D15"/>
    <mergeCell ref="C23:D23"/>
    <mergeCell ref="C24:D24"/>
    <mergeCell ref="C25:D25"/>
    <mergeCell ref="C26:D26"/>
    <mergeCell ref="C27:D27"/>
    <mergeCell ref="C29:D29"/>
    <mergeCell ref="F43:I43"/>
    <mergeCell ref="F44:I44"/>
    <mergeCell ref="C30:D30"/>
    <mergeCell ref="C31:D31"/>
    <mergeCell ref="C33:D33"/>
    <mergeCell ref="C36:I36"/>
    <mergeCell ref="C42:D42"/>
    <mergeCell ref="F42:I42"/>
    <mergeCell ref="C44:D44"/>
    <mergeCell ref="C43:D43"/>
  </mergeCells>
  <pageMargins left="0.31496062992125984" right="0.31496062992125984" top="0.35433070866141736" bottom="0.35433070866141736" header="0.31496062992125984" footer="0.31496062992125984"/>
  <pageSetup scale="70" orientation="portrait" copies="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BE19C-6435-4104-B7F1-731B87166B61}">
  <sheetPr>
    <tabColor theme="6" tint="0.39997558519241921"/>
  </sheetPr>
  <dimension ref="A1:L52"/>
  <sheetViews>
    <sheetView showGridLines="0" tabSelected="1" zoomScaleNormal="100" workbookViewId="0">
      <selection activeCell="H22" sqref="H22"/>
    </sheetView>
  </sheetViews>
  <sheetFormatPr baseColWidth="10" defaultColWidth="11.42578125" defaultRowHeight="16.5"/>
  <cols>
    <col min="1" max="1" width="29.140625" style="299" customWidth="1"/>
    <col min="2" max="2" width="18.7109375" style="299" bestFit="1" customWidth="1"/>
    <col min="3" max="3" width="17.85546875" style="299" customWidth="1"/>
    <col min="4" max="4" width="14" style="299" customWidth="1"/>
    <col min="5" max="5" width="11.28515625" style="299" customWidth="1"/>
    <col min="6" max="6" width="14.5703125" style="299" customWidth="1"/>
    <col min="7" max="7" width="12" style="299" bestFit="1" customWidth="1"/>
    <col min="8" max="8" width="11.5703125" style="299" customWidth="1"/>
    <col min="9" max="9" width="14.7109375" style="299" bestFit="1" customWidth="1"/>
    <col min="10" max="11" width="11.42578125" style="299"/>
    <col min="12" max="12" width="13.28515625" style="299" bestFit="1" customWidth="1"/>
    <col min="13" max="16384" width="11.42578125" style="299"/>
  </cols>
  <sheetData>
    <row r="1" spans="1:12" ht="18.75" customHeight="1">
      <c r="H1" s="410" t="s">
        <v>253</v>
      </c>
      <c r="I1" s="410"/>
    </row>
    <row r="2" spans="1:12" ht="17.25" thickBot="1">
      <c r="A2" s="411" t="s">
        <v>252</v>
      </c>
      <c r="B2" s="411"/>
      <c r="C2" s="411"/>
      <c r="D2" s="411"/>
      <c r="E2" s="411"/>
      <c r="F2" s="411"/>
      <c r="G2" s="411"/>
      <c r="H2" s="411"/>
      <c r="I2" s="411"/>
    </row>
    <row r="3" spans="1:12">
      <c r="A3" s="412" t="s">
        <v>251</v>
      </c>
      <c r="B3" s="412"/>
      <c r="C3" s="412"/>
      <c r="D3" s="412"/>
      <c r="E3" s="412"/>
      <c r="F3" s="412"/>
      <c r="G3" s="412"/>
      <c r="H3" s="412"/>
      <c r="I3" s="412"/>
    </row>
    <row r="4" spans="1:12">
      <c r="A4" s="412" t="s">
        <v>250</v>
      </c>
      <c r="B4" s="412"/>
      <c r="C4" s="412"/>
      <c r="D4" s="412"/>
      <c r="E4" s="412"/>
      <c r="F4" s="412"/>
      <c r="G4" s="412"/>
      <c r="H4" s="412"/>
      <c r="I4" s="412"/>
    </row>
    <row r="5" spans="1:12">
      <c r="A5" s="413"/>
      <c r="B5" s="413"/>
      <c r="C5" s="413"/>
      <c r="D5" s="413"/>
      <c r="E5" s="413"/>
      <c r="F5" s="413"/>
      <c r="G5" s="413"/>
      <c r="H5" s="413"/>
      <c r="I5" s="413"/>
    </row>
    <row r="6" spans="1:12" ht="15.75" customHeight="1">
      <c r="A6" s="414" t="s">
        <v>249</v>
      </c>
      <c r="B6" s="414" t="s">
        <v>248</v>
      </c>
      <c r="C6" s="415" t="s">
        <v>247</v>
      </c>
      <c r="D6" s="416" t="s">
        <v>246</v>
      </c>
      <c r="E6" s="416"/>
      <c r="F6" s="416"/>
      <c r="G6" s="416"/>
      <c r="H6" s="416"/>
      <c r="I6" s="415" t="s">
        <v>245</v>
      </c>
    </row>
    <row r="7" spans="1:12" ht="22.5" customHeight="1">
      <c r="A7" s="414"/>
      <c r="B7" s="414"/>
      <c r="C7" s="415"/>
      <c r="D7" s="416" t="s">
        <v>244</v>
      </c>
      <c r="E7" s="416"/>
      <c r="F7" s="416"/>
      <c r="G7" s="415" t="s">
        <v>243</v>
      </c>
      <c r="H7" s="415" t="s">
        <v>242</v>
      </c>
      <c r="I7" s="415"/>
    </row>
    <row r="8" spans="1:12" ht="33.75" customHeight="1">
      <c r="A8" s="414"/>
      <c r="B8" s="414"/>
      <c r="C8" s="415"/>
      <c r="D8" s="417" t="s">
        <v>241</v>
      </c>
      <c r="E8" s="417" t="s">
        <v>240</v>
      </c>
      <c r="F8" s="417" t="s">
        <v>239</v>
      </c>
      <c r="G8" s="415"/>
      <c r="H8" s="415"/>
      <c r="I8" s="415"/>
    </row>
    <row r="9" spans="1:12" ht="28.5" customHeight="1">
      <c r="A9" s="409" t="s">
        <v>238</v>
      </c>
      <c r="B9" s="409"/>
      <c r="C9" s="409"/>
      <c r="D9" s="409"/>
      <c r="E9" s="409"/>
      <c r="F9" s="409"/>
      <c r="G9" s="409"/>
      <c r="H9" s="409"/>
      <c r="I9" s="409"/>
    </row>
    <row r="10" spans="1:12">
      <c r="A10" s="323" t="s">
        <v>237</v>
      </c>
      <c r="B10" s="322"/>
      <c r="C10" s="321"/>
      <c r="D10" s="321"/>
      <c r="E10" s="321"/>
      <c r="F10" s="321"/>
      <c r="G10" s="321"/>
      <c r="H10" s="321"/>
      <c r="I10" s="321"/>
    </row>
    <row r="11" spans="1:12">
      <c r="A11" s="312" t="s">
        <v>236</v>
      </c>
      <c r="B11" s="311"/>
      <c r="C11" s="309"/>
      <c r="D11" s="309"/>
      <c r="E11" s="309"/>
      <c r="F11" s="309"/>
      <c r="G11" s="309"/>
      <c r="H11" s="309"/>
      <c r="I11" s="309"/>
    </row>
    <row r="12" spans="1:12">
      <c r="A12" s="314" t="s">
        <v>233</v>
      </c>
      <c r="B12" s="311"/>
      <c r="C12" s="309"/>
      <c r="D12" s="309"/>
      <c r="E12" s="309"/>
      <c r="F12" s="309"/>
      <c r="G12" s="309"/>
      <c r="H12" s="309"/>
      <c r="I12" s="309"/>
    </row>
    <row r="13" spans="1:12" ht="15.75" customHeight="1">
      <c r="A13" s="314" t="s">
        <v>232</v>
      </c>
      <c r="B13" s="311"/>
      <c r="C13" s="309"/>
      <c r="D13" s="309"/>
      <c r="E13" s="309"/>
      <c r="F13" s="309"/>
      <c r="G13" s="309"/>
      <c r="H13" s="309"/>
      <c r="I13" s="309"/>
    </row>
    <row r="14" spans="1:12" ht="15.75" customHeight="1">
      <c r="A14" s="314"/>
      <c r="B14" s="316" t="s">
        <v>231</v>
      </c>
      <c r="C14" s="309">
        <v>0</v>
      </c>
      <c r="D14" s="320">
        <v>32396918.850000001</v>
      </c>
      <c r="E14" s="309"/>
      <c r="F14" s="308">
        <v>32396918.850000001</v>
      </c>
      <c r="G14" s="309"/>
      <c r="H14" s="309"/>
      <c r="I14" s="308">
        <f>F14-D14</f>
        <v>0</v>
      </c>
      <c r="K14" s="319"/>
      <c r="L14" s="318"/>
    </row>
    <row r="15" spans="1:12" ht="15.75" customHeight="1">
      <c r="A15" s="314"/>
      <c r="B15" s="316" t="s">
        <v>230</v>
      </c>
      <c r="C15" s="309">
        <v>0</v>
      </c>
      <c r="D15" s="320">
        <v>54721536.109999999</v>
      </c>
      <c r="E15" s="309"/>
      <c r="F15" s="308">
        <f>54721537.38-1.27</f>
        <v>54721536.109999999</v>
      </c>
      <c r="G15" s="309"/>
      <c r="H15" s="309"/>
      <c r="I15" s="308">
        <f>F15-D15</f>
        <v>0</v>
      </c>
      <c r="K15" s="319"/>
      <c r="L15" s="318"/>
    </row>
    <row r="16" spans="1:12" ht="15.75" customHeight="1">
      <c r="A16" s="314"/>
      <c r="B16" s="316" t="s">
        <v>229</v>
      </c>
      <c r="C16" s="309">
        <v>0</v>
      </c>
      <c r="D16" s="313">
        <v>0</v>
      </c>
      <c r="E16" s="309"/>
      <c r="F16" s="313">
        <v>0</v>
      </c>
      <c r="G16" s="309"/>
      <c r="H16" s="309"/>
      <c r="I16" s="313">
        <f>F16-D16</f>
        <v>0</v>
      </c>
      <c r="L16" s="318"/>
    </row>
    <row r="17" spans="1:12" ht="15.75" customHeight="1">
      <c r="A17" s="314"/>
      <c r="B17" s="316" t="s">
        <v>229</v>
      </c>
      <c r="C17" s="309">
        <v>0</v>
      </c>
      <c r="D17" s="320">
        <v>36516775.780000001</v>
      </c>
      <c r="E17" s="309"/>
      <c r="F17" s="308">
        <v>49057861.359999999</v>
      </c>
      <c r="G17" s="309"/>
      <c r="H17" s="309"/>
      <c r="I17" s="308">
        <f>F17-D17</f>
        <v>12541085.579999998</v>
      </c>
      <c r="K17" s="319"/>
      <c r="L17" s="318"/>
    </row>
    <row r="18" spans="1:12">
      <c r="A18" s="314" t="s">
        <v>224</v>
      </c>
      <c r="B18" s="311"/>
      <c r="C18" s="309"/>
      <c r="D18" s="309"/>
      <c r="E18" s="309"/>
      <c r="F18" s="309"/>
      <c r="G18" s="309"/>
      <c r="H18" s="309"/>
      <c r="I18" s="313"/>
    </row>
    <row r="19" spans="1:12">
      <c r="A19" s="314" t="s">
        <v>223</v>
      </c>
      <c r="B19" s="311"/>
      <c r="C19" s="309"/>
      <c r="D19" s="309"/>
      <c r="E19" s="309"/>
      <c r="F19" s="309"/>
      <c r="G19" s="309"/>
      <c r="H19" s="309"/>
      <c r="I19" s="309"/>
    </row>
    <row r="20" spans="1:12">
      <c r="A20" s="314" t="s">
        <v>228</v>
      </c>
      <c r="B20" s="311"/>
      <c r="C20" s="309"/>
      <c r="D20" s="309"/>
      <c r="E20" s="309"/>
      <c r="F20" s="309"/>
      <c r="G20" s="309"/>
      <c r="H20" s="309"/>
      <c r="I20" s="309"/>
    </row>
    <row r="21" spans="1:12">
      <c r="A21" s="314" t="s">
        <v>227</v>
      </c>
      <c r="B21" s="311"/>
      <c r="C21" s="309"/>
      <c r="D21" s="309"/>
      <c r="E21" s="309"/>
      <c r="F21" s="309"/>
      <c r="G21" s="309"/>
      <c r="H21" s="309"/>
      <c r="I21" s="309"/>
    </row>
    <row r="22" spans="1:12">
      <c r="A22" s="314" t="s">
        <v>226</v>
      </c>
      <c r="B22" s="311"/>
      <c r="C22" s="309"/>
      <c r="D22" s="309"/>
      <c r="E22" s="309"/>
      <c r="F22" s="309"/>
      <c r="G22" s="309"/>
      <c r="H22" s="309"/>
      <c r="I22" s="309"/>
    </row>
    <row r="23" spans="1:12">
      <c r="A23" s="314" t="s">
        <v>225</v>
      </c>
      <c r="B23" s="311"/>
      <c r="C23" s="309"/>
      <c r="D23" s="309"/>
      <c r="E23" s="309"/>
      <c r="F23" s="309"/>
      <c r="G23" s="309"/>
      <c r="H23" s="309"/>
      <c r="I23" s="309"/>
    </row>
    <row r="24" spans="1:12">
      <c r="A24" s="314" t="s">
        <v>224</v>
      </c>
      <c r="B24" s="311"/>
      <c r="C24" s="309"/>
      <c r="D24" s="309"/>
      <c r="E24" s="309"/>
      <c r="F24" s="309"/>
      <c r="G24" s="309"/>
      <c r="H24" s="309"/>
      <c r="I24" s="309"/>
    </row>
    <row r="25" spans="1:12">
      <c r="A25" s="314" t="s">
        <v>223</v>
      </c>
      <c r="B25" s="311"/>
      <c r="C25" s="309"/>
      <c r="D25" s="309"/>
      <c r="E25" s="309"/>
      <c r="F25" s="309"/>
      <c r="G25" s="309"/>
      <c r="H25" s="309"/>
      <c r="I25" s="309"/>
    </row>
    <row r="26" spans="1:12">
      <c r="A26" s="312" t="s">
        <v>235</v>
      </c>
      <c r="B26" s="311"/>
      <c r="C26" s="309">
        <f>SUM(C14:C25)</f>
        <v>0</v>
      </c>
      <c r="D26" s="308">
        <f>SUM(D14:D25)</f>
        <v>123635230.74000001</v>
      </c>
      <c r="E26" s="309"/>
      <c r="F26" s="308">
        <f>SUM(F14:F25)</f>
        <v>136176316.31999999</v>
      </c>
      <c r="G26" s="309"/>
      <c r="H26" s="317"/>
      <c r="I26" s="308">
        <f>SUM(I14:I25)</f>
        <v>12541085.579999998</v>
      </c>
    </row>
    <row r="27" spans="1:12">
      <c r="A27" s="312" t="s">
        <v>234</v>
      </c>
      <c r="B27" s="311"/>
      <c r="C27" s="309"/>
      <c r="D27" s="309"/>
      <c r="E27" s="309"/>
      <c r="F27" s="309"/>
      <c r="G27" s="309"/>
      <c r="H27" s="309"/>
      <c r="I27" s="309"/>
    </row>
    <row r="28" spans="1:12">
      <c r="A28" s="314" t="s">
        <v>233</v>
      </c>
      <c r="B28" s="311"/>
      <c r="C28" s="309"/>
      <c r="D28" s="309"/>
      <c r="E28" s="309"/>
      <c r="F28" s="309"/>
      <c r="G28" s="309"/>
      <c r="H28" s="309"/>
      <c r="I28" s="309"/>
    </row>
    <row r="29" spans="1:12">
      <c r="A29" s="314" t="s">
        <v>232</v>
      </c>
      <c r="B29" s="311"/>
      <c r="C29" s="309"/>
      <c r="D29" s="309"/>
      <c r="E29" s="309"/>
      <c r="F29" s="309"/>
      <c r="G29" s="309"/>
      <c r="H29" s="309"/>
      <c r="I29" s="309"/>
    </row>
    <row r="30" spans="1:12">
      <c r="A30" s="314"/>
      <c r="B30" s="316" t="s">
        <v>231</v>
      </c>
      <c r="C30" s="308">
        <v>32396918.850000001</v>
      </c>
      <c r="D30" s="309"/>
      <c r="E30" s="309"/>
      <c r="F30" s="308">
        <v>-32396918.850000001</v>
      </c>
      <c r="G30" s="309"/>
      <c r="H30" s="309"/>
      <c r="I30" s="308">
        <f>F30+C30</f>
        <v>0</v>
      </c>
      <c r="K30" s="315"/>
      <c r="L30" s="315"/>
    </row>
    <row r="31" spans="1:12">
      <c r="A31" s="314"/>
      <c r="B31" s="316" t="s">
        <v>230</v>
      </c>
      <c r="C31" s="308">
        <v>54721536.109999985</v>
      </c>
      <c r="D31" s="309"/>
      <c r="E31" s="309"/>
      <c r="F31" s="308">
        <f>-54721537.38+1.27</f>
        <v>-54721536.109999999</v>
      </c>
      <c r="G31" s="309"/>
      <c r="H31" s="309"/>
      <c r="I31" s="308">
        <f>F31+C31</f>
        <v>0</v>
      </c>
      <c r="K31" s="315"/>
      <c r="L31" s="315"/>
    </row>
    <row r="32" spans="1:12">
      <c r="A32" s="314"/>
      <c r="B32" s="316" t="s">
        <v>229</v>
      </c>
      <c r="C32" s="308">
        <v>459000000</v>
      </c>
      <c r="D32" s="309"/>
      <c r="E32" s="309"/>
      <c r="F32" s="313">
        <v>0</v>
      </c>
      <c r="G32" s="309"/>
      <c r="H32" s="309"/>
      <c r="I32" s="308">
        <v>459000000</v>
      </c>
      <c r="K32" s="315"/>
      <c r="L32" s="315"/>
    </row>
    <row r="33" spans="1:12">
      <c r="A33" s="314"/>
      <c r="B33" s="316" t="s">
        <v>229</v>
      </c>
      <c r="C33" s="308">
        <v>554139798.69999993</v>
      </c>
      <c r="D33" s="309"/>
      <c r="E33" s="309"/>
      <c r="F33" s="308">
        <v>-49057861.359999999</v>
      </c>
      <c r="G33" s="309"/>
      <c r="H33" s="309"/>
      <c r="I33" s="308">
        <f>F33+C33</f>
        <v>505081937.33999991</v>
      </c>
      <c r="K33" s="315"/>
      <c r="L33" s="315"/>
    </row>
    <row r="34" spans="1:12">
      <c r="A34" s="314" t="s">
        <v>224</v>
      </c>
      <c r="B34" s="311"/>
      <c r="C34" s="309"/>
      <c r="D34" s="309"/>
      <c r="E34" s="309"/>
      <c r="F34" s="309"/>
      <c r="G34" s="309"/>
      <c r="H34" s="309"/>
      <c r="I34" s="309"/>
    </row>
    <row r="35" spans="1:12">
      <c r="A35" s="314" t="s">
        <v>223</v>
      </c>
      <c r="B35" s="311"/>
      <c r="C35" s="309"/>
      <c r="D35" s="309"/>
      <c r="E35" s="309"/>
      <c r="F35" s="309"/>
      <c r="G35" s="309"/>
      <c r="H35" s="309"/>
      <c r="I35" s="309"/>
    </row>
    <row r="36" spans="1:12">
      <c r="A36" s="314" t="s">
        <v>228</v>
      </c>
      <c r="B36" s="311"/>
      <c r="C36" s="309"/>
      <c r="D36" s="309"/>
      <c r="E36" s="309"/>
      <c r="F36" s="309"/>
      <c r="G36" s="309"/>
      <c r="H36" s="309"/>
      <c r="I36" s="309"/>
    </row>
    <row r="37" spans="1:12">
      <c r="A37" s="314" t="s">
        <v>227</v>
      </c>
      <c r="B37" s="311"/>
      <c r="C37" s="309"/>
      <c r="D37" s="309"/>
      <c r="E37" s="309"/>
      <c r="F37" s="309"/>
      <c r="G37" s="309"/>
      <c r="H37" s="309"/>
      <c r="I37" s="309"/>
    </row>
    <row r="38" spans="1:12">
      <c r="A38" s="314" t="s">
        <v>226</v>
      </c>
      <c r="B38" s="311"/>
      <c r="C38" s="309"/>
      <c r="D38" s="309"/>
      <c r="E38" s="309"/>
      <c r="F38" s="309"/>
      <c r="G38" s="309"/>
      <c r="H38" s="309"/>
      <c r="I38" s="309"/>
    </row>
    <row r="39" spans="1:12">
      <c r="A39" s="314" t="s">
        <v>225</v>
      </c>
      <c r="B39" s="311"/>
      <c r="C39" s="309"/>
      <c r="D39" s="309"/>
      <c r="E39" s="309"/>
      <c r="F39" s="309"/>
      <c r="G39" s="309"/>
      <c r="H39" s="309"/>
      <c r="I39" s="309"/>
    </row>
    <row r="40" spans="1:12">
      <c r="A40" s="314" t="s">
        <v>224</v>
      </c>
      <c r="B40" s="311"/>
      <c r="C40" s="309"/>
      <c r="D40" s="309"/>
      <c r="E40" s="309"/>
      <c r="F40" s="309"/>
      <c r="G40" s="309"/>
      <c r="H40" s="309"/>
      <c r="I40" s="309"/>
    </row>
    <row r="41" spans="1:12">
      <c r="A41" s="314" t="s">
        <v>223</v>
      </c>
      <c r="B41" s="311"/>
      <c r="C41" s="309"/>
      <c r="D41" s="309"/>
      <c r="E41" s="309"/>
      <c r="F41" s="309"/>
      <c r="G41" s="309"/>
      <c r="H41" s="309"/>
      <c r="I41" s="309"/>
    </row>
    <row r="42" spans="1:12">
      <c r="A42" s="312" t="s">
        <v>222</v>
      </c>
      <c r="B42" s="311"/>
      <c r="C42" s="310">
        <f>SUM(C30:C41)</f>
        <v>1100258253.6599998</v>
      </c>
      <c r="D42" s="309">
        <v>0</v>
      </c>
      <c r="E42" s="309"/>
      <c r="F42" s="308">
        <f>SUM(F30:F41)</f>
        <v>-136176316.31999999</v>
      </c>
      <c r="G42" s="309"/>
      <c r="H42" s="313"/>
      <c r="I42" s="308">
        <f>SUM(I30:I41)</f>
        <v>964081937.33999991</v>
      </c>
    </row>
    <row r="43" spans="1:12" ht="24" customHeight="1">
      <c r="A43" s="312" t="s">
        <v>221</v>
      </c>
      <c r="B43" s="311"/>
      <c r="C43" s="310">
        <f>+C26+C42</f>
        <v>1100258253.6599998</v>
      </c>
      <c r="D43" s="308">
        <f>+D26+D42</f>
        <v>123635230.74000001</v>
      </c>
      <c r="E43" s="309"/>
      <c r="F43" s="308">
        <f>+F26+F42</f>
        <v>0</v>
      </c>
      <c r="G43" s="309"/>
      <c r="H43" s="309"/>
      <c r="I43" s="308">
        <f>+I26+I42</f>
        <v>976623022.91999996</v>
      </c>
      <c r="K43" s="307"/>
      <c r="L43" s="307"/>
    </row>
    <row r="44" spans="1:12">
      <c r="A44" s="306"/>
      <c r="B44" s="306"/>
      <c r="C44" s="304"/>
      <c r="D44" s="304"/>
      <c r="E44" s="304"/>
      <c r="F44" s="304"/>
      <c r="G44" s="305"/>
      <c r="H44" s="304"/>
      <c r="I44" s="304"/>
      <c r="L44" s="303"/>
    </row>
    <row r="46" spans="1:12" s="301" customFormat="1" ht="12.75">
      <c r="C46" s="302"/>
    </row>
    <row r="47" spans="1:12" s="301" customFormat="1" ht="12.75">
      <c r="A47" s="302"/>
      <c r="B47" s="302"/>
      <c r="C47" s="302"/>
      <c r="D47" s="302"/>
      <c r="E47" s="302"/>
      <c r="F47" s="302"/>
      <c r="G47" s="302"/>
      <c r="H47" s="302"/>
      <c r="I47" s="302"/>
    </row>
    <row r="48" spans="1:12" s="301" customFormat="1" ht="12.75">
      <c r="C48" s="302"/>
    </row>
    <row r="49" spans="1:9" s="301" customFormat="1" ht="12.75">
      <c r="C49" s="302"/>
    </row>
    <row r="50" spans="1:9" s="301" customFormat="1" ht="12.75">
      <c r="C50" s="302"/>
      <c r="D50" s="302"/>
      <c r="E50" s="302"/>
      <c r="F50" s="302"/>
      <c r="G50" s="302"/>
      <c r="H50" s="302"/>
      <c r="I50" s="302"/>
    </row>
    <row r="51" spans="1:9" s="301" customFormat="1" ht="12.75">
      <c r="C51" s="302"/>
    </row>
    <row r="52" spans="1:9">
      <c r="A52" s="300"/>
    </row>
  </sheetData>
  <mergeCells count="14">
    <mergeCell ref="A9:I9"/>
    <mergeCell ref="H1:I1"/>
    <mergeCell ref="A2:I2"/>
    <mergeCell ref="A3:I3"/>
    <mergeCell ref="A4:I4"/>
    <mergeCell ref="A5:I5"/>
    <mergeCell ref="A6:A8"/>
    <mergeCell ref="B6:B8"/>
    <mergeCell ref="C6:C8"/>
    <mergeCell ref="D6:H6"/>
    <mergeCell ref="I6:I8"/>
    <mergeCell ref="D7:F7"/>
    <mergeCell ref="G7:G8"/>
    <mergeCell ref="H7:H8"/>
  </mergeCells>
  <pageMargins left="0.27559055118110237" right="0.15748031496062992" top="0.51181102362204722" bottom="0.59055118110236227" header="0" footer="0"/>
  <pageSetup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E.S.FINANCIERA</vt:lpstr>
      <vt:lpstr>E.ACTIVIDADES</vt:lpstr>
      <vt:lpstr>EDO. VARIACIONES</vt:lpstr>
      <vt:lpstr>E.CAMBIOS S.FINANCIERA</vt:lpstr>
      <vt:lpstr>FLUJO EFECTIVO</vt:lpstr>
      <vt:lpstr>Pasivos Cont.</vt:lpstr>
      <vt:lpstr>ANALITICO ACTIVO</vt:lpstr>
      <vt:lpstr>IC-7</vt:lpstr>
      <vt:lpstr>'E.CAMBIOS S.FINANCIERA'!Área_de_impresión</vt:lpstr>
      <vt:lpstr>E.S.FINANCIERA!Área_de_impresión</vt:lpstr>
      <vt:lpstr>'EDO. VARIACIONES'!Área_de_impresión</vt:lpstr>
      <vt:lpstr>E.ACTIVIDADES!Títulos_a_imprimir</vt:lpstr>
      <vt:lpstr>'FLUJO EFECTIVO'!Títulos_a_imprimir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Hebert</dc:creator>
  <cp:keywords/>
  <dc:description/>
  <cp:lastModifiedBy>hp</cp:lastModifiedBy>
  <cp:revision/>
  <cp:lastPrinted>2025-10-23T22:06:55Z</cp:lastPrinted>
  <dcterms:created xsi:type="dcterms:W3CDTF">2015-08-17T04:20:06Z</dcterms:created>
  <dcterms:modified xsi:type="dcterms:W3CDTF">2025-10-23T22:07:24Z</dcterms:modified>
  <cp:category/>
  <cp:contentStatus/>
</cp:coreProperties>
</file>