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46d6b829278830f/Desktop/2026/COMITES DE ÉTICA/PAT CEPCI/"/>
    </mc:Choice>
  </mc:AlternateContent>
  <xr:revisionPtr revIDLastSave="0" documentId="8_{200E4C35-6E9D-46D5-A3F4-4AFCA7BBE441}" xr6:coauthVersionLast="47" xr6:coauthVersionMax="47" xr10:uidLastSave="{00000000-0000-0000-0000-000000000000}"/>
  <bookViews>
    <workbookView xWindow="-120" yWindow="-120" windowWidth="20730" windowHeight="11040" tabRatio="679" xr2:uid="{00000000-000D-0000-FFFF-FFFF00000000}"/>
  </bookViews>
  <sheets>
    <sheet name="PAT-SMA-DGGA-DEG" sheetId="18" r:id="rId1"/>
    <sheet name="PPTO-SMA-DGGA-DEG" sheetId="20" state="hidden" r:id="rId2"/>
    <sheet name="Desglose de actividades" sheetId="19" state="hidden" r:id="rId3"/>
  </sheets>
  <externalReferences>
    <externalReference r:id="rId4"/>
    <externalReference r:id="rId5"/>
  </externalReferences>
  <definedNames>
    <definedName name="__xlnm.Print_Area_1">#REF!</definedName>
    <definedName name="__xlnm.Print_Area_2">#REF!</definedName>
    <definedName name="__xlnm.Print_Area_3">#REF!</definedName>
    <definedName name="admtvo2016">#REF!</definedName>
    <definedName name="agos">#REF!</definedName>
    <definedName name="_xlnm.Print_Area" localSheetId="0">'PAT-SMA-DGGA-DEG'!$A$1:$V$43</definedName>
    <definedName name="ClaC">'[1]Evaluación de Riesgos'!$AP$5:$AP$12</definedName>
    <definedName name="Clasi">[1]!Tabla1[Clasificación]</definedName>
    <definedName name="Clasificacion">[1]!Tabla1[Clasificación]</definedName>
    <definedName name="COG">#REF!</definedName>
    <definedName name="contab">#REF!</definedName>
    <definedName name="EST">'[2]EVALUACION RIESGOS'!$AL$3:$AL$6</definedName>
    <definedName name="Estatus">#REF!</definedName>
    <definedName name="Excel_BuiltIn_Print_Area_1">#REF!</definedName>
    <definedName name="Excel_BuiltIn_Print_Area_2">#REF!</definedName>
    <definedName name="Excel_BuiltIn_Print_Area_4">#REF!</definedName>
    <definedName name="funcional">#REF!</definedName>
    <definedName name="ied">#REF!</definedName>
    <definedName name="MAY">#REF!</definedName>
    <definedName name="mayo">#REF!</definedName>
    <definedName name="PS">[2]PROCESOS!$B$4:$B$191</definedName>
    <definedName name="_xlnm.Print_Titles" localSheetId="0">'PAT-SMA-DGGA-DEG'!$1:$6</definedName>
    <definedName name="_xlnm.Print_Titles" localSheetId="1">'PPTO-SMA-DGGA-DEG'!$7:$9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0" i="18" l="1"/>
  <c r="S10" i="18"/>
  <c r="R10" i="18"/>
  <c r="Q10" i="18"/>
  <c r="P10" i="18"/>
  <c r="O10" i="18"/>
  <c r="N10" i="18"/>
  <c r="M10" i="18"/>
  <c r="L10" i="18"/>
  <c r="K10" i="18"/>
  <c r="J10" i="18"/>
  <c r="I10" i="18"/>
  <c r="G9" i="18"/>
  <c r="G17" i="18"/>
  <c r="G18" i="18"/>
  <c r="I19" i="18"/>
  <c r="J19" i="18"/>
  <c r="K19" i="18"/>
  <c r="L19" i="18"/>
  <c r="M19" i="18"/>
  <c r="N19" i="18"/>
  <c r="O19" i="18"/>
  <c r="P19" i="18"/>
  <c r="Q19" i="18"/>
  <c r="R19" i="18"/>
  <c r="S19" i="18"/>
  <c r="T19" i="18"/>
  <c r="G20" i="18"/>
  <c r="G21" i="18"/>
  <c r="I22" i="18"/>
  <c r="J22" i="18"/>
  <c r="K22" i="18"/>
  <c r="L22" i="18"/>
  <c r="M22" i="18"/>
  <c r="N22" i="18"/>
  <c r="O22" i="18"/>
  <c r="P22" i="18"/>
  <c r="Q22" i="18"/>
  <c r="R22" i="18"/>
  <c r="S22" i="18"/>
  <c r="T22" i="18"/>
  <c r="G23" i="18"/>
  <c r="G24" i="18"/>
  <c r="I25" i="18"/>
  <c r="J25" i="18"/>
  <c r="K25" i="18"/>
  <c r="L25" i="18"/>
  <c r="M25" i="18"/>
  <c r="N25" i="18"/>
  <c r="O25" i="18"/>
  <c r="P25" i="18"/>
  <c r="Q25" i="18"/>
  <c r="R25" i="18"/>
  <c r="S25" i="18"/>
  <c r="T25" i="18"/>
  <c r="G26" i="18"/>
  <c r="G27" i="18"/>
  <c r="I28" i="18"/>
  <c r="J28" i="18"/>
  <c r="K28" i="18"/>
  <c r="L28" i="18"/>
  <c r="M28" i="18"/>
  <c r="N28" i="18"/>
  <c r="O28" i="18"/>
  <c r="P28" i="18"/>
  <c r="Q28" i="18"/>
  <c r="R28" i="18"/>
  <c r="S28" i="18"/>
  <c r="T28" i="18"/>
  <c r="G29" i="18"/>
  <c r="G30" i="18"/>
  <c r="I31" i="18"/>
  <c r="J31" i="18"/>
  <c r="K31" i="18"/>
  <c r="L31" i="18"/>
  <c r="M31" i="18"/>
  <c r="N31" i="18"/>
  <c r="O31" i="18"/>
  <c r="P31" i="18"/>
  <c r="Q31" i="18"/>
  <c r="R31" i="18"/>
  <c r="S31" i="18"/>
  <c r="T31" i="18"/>
  <c r="G32" i="18"/>
  <c r="G33" i="18"/>
  <c r="I34" i="18"/>
  <c r="J34" i="18"/>
  <c r="K34" i="18"/>
  <c r="L34" i="18"/>
  <c r="M34" i="18"/>
  <c r="N34" i="18"/>
  <c r="O34" i="18"/>
  <c r="P34" i="18"/>
  <c r="Q34" i="18"/>
  <c r="R34" i="18"/>
  <c r="S34" i="18"/>
  <c r="T34" i="18"/>
  <c r="G35" i="18"/>
  <c r="G36" i="18"/>
  <c r="I37" i="18"/>
  <c r="J37" i="18"/>
  <c r="K37" i="18"/>
  <c r="L37" i="18"/>
  <c r="M37" i="18"/>
  <c r="N37" i="18"/>
  <c r="O37" i="18"/>
  <c r="P37" i="18"/>
  <c r="Q37" i="18"/>
  <c r="R37" i="18"/>
  <c r="S37" i="18"/>
  <c r="T37" i="18"/>
  <c r="G38" i="18"/>
  <c r="G39" i="18"/>
  <c r="I40" i="18"/>
  <c r="J40" i="18"/>
  <c r="K40" i="18"/>
  <c r="L40" i="18"/>
  <c r="M40" i="18"/>
  <c r="N40" i="18"/>
  <c r="O40" i="18"/>
  <c r="P40" i="18"/>
  <c r="Q40" i="18"/>
  <c r="R40" i="18"/>
  <c r="S40" i="18"/>
  <c r="T40" i="18"/>
  <c r="G41" i="18"/>
  <c r="G42" i="18"/>
  <c r="I43" i="18"/>
  <c r="J43" i="18"/>
  <c r="K43" i="18"/>
  <c r="L43" i="18"/>
  <c r="M43" i="18"/>
  <c r="N43" i="18"/>
  <c r="O43" i="18"/>
  <c r="P43" i="18"/>
  <c r="Q43" i="18"/>
  <c r="R43" i="18"/>
  <c r="S43" i="18"/>
  <c r="T43" i="18"/>
  <c r="G14" i="18"/>
  <c r="G15" i="18"/>
  <c r="I16" i="18"/>
  <c r="J16" i="18"/>
  <c r="K16" i="18"/>
  <c r="L16" i="18"/>
  <c r="M16" i="18"/>
  <c r="N16" i="18"/>
  <c r="O16" i="18"/>
  <c r="P16" i="18"/>
  <c r="Q16" i="18"/>
  <c r="R16" i="18"/>
  <c r="S16" i="18"/>
  <c r="T16" i="18"/>
  <c r="G12" i="18"/>
  <c r="G11" i="18"/>
  <c r="T13" i="18"/>
  <c r="S13" i="18"/>
  <c r="R13" i="18"/>
  <c r="Q13" i="18"/>
  <c r="P13" i="18"/>
  <c r="O13" i="18"/>
  <c r="N13" i="18"/>
  <c r="M13" i="18"/>
  <c r="L13" i="18"/>
  <c r="K13" i="18"/>
  <c r="J13" i="18"/>
  <c r="I13" i="18"/>
  <c r="U97" i="20" l="1"/>
  <c r="U84" i="20"/>
  <c r="U85" i="20"/>
  <c r="U86" i="20"/>
  <c r="U87" i="20"/>
  <c r="U88" i="20"/>
  <c r="U89" i="20"/>
  <c r="U90" i="20"/>
  <c r="U91" i="20"/>
  <c r="U92" i="20"/>
  <c r="U93" i="20"/>
  <c r="U95" i="20"/>
  <c r="U96" i="20"/>
  <c r="U83" i="20"/>
  <c r="U82" i="20"/>
  <c r="U81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12" i="20"/>
  <c r="U11" i="20"/>
  <c r="U98" i="20"/>
  <c r="U99" i="20"/>
  <c r="U100" i="20"/>
  <c r="S11" i="20"/>
  <c r="S13" i="20"/>
  <c r="S14" i="20"/>
  <c r="S15" i="20"/>
  <c r="S16" i="20"/>
  <c r="S17" i="20"/>
  <c r="S18" i="20"/>
  <c r="S19" i="20"/>
  <c r="S21" i="20"/>
  <c r="S22" i="20"/>
  <c r="S23" i="20"/>
  <c r="S24" i="20"/>
  <c r="S25" i="20"/>
  <c r="S26" i="20"/>
  <c r="S27" i="20"/>
  <c r="S28" i="20"/>
  <c r="S29" i="20"/>
  <c r="S30" i="20"/>
  <c r="S31" i="20"/>
  <c r="S32" i="20"/>
  <c r="S33" i="20"/>
  <c r="S34" i="20"/>
  <c r="S35" i="20"/>
  <c r="S36" i="20"/>
  <c r="S37" i="20"/>
  <c r="S38" i="20"/>
  <c r="S39" i="20"/>
  <c r="S40" i="20"/>
  <c r="S41" i="20"/>
  <c r="S42" i="20"/>
  <c r="S43" i="20"/>
  <c r="S44" i="20"/>
  <c r="S45" i="20"/>
  <c r="S46" i="20"/>
  <c r="S47" i="20"/>
  <c r="S48" i="20"/>
  <c r="S49" i="20"/>
  <c r="S50" i="20"/>
  <c r="S51" i="20"/>
  <c r="S52" i="20"/>
  <c r="S53" i="20"/>
  <c r="S54" i="20"/>
  <c r="S55" i="20"/>
  <c r="S56" i="20"/>
  <c r="S57" i="20"/>
  <c r="S58" i="20"/>
  <c r="S59" i="20"/>
  <c r="S60" i="20"/>
  <c r="S61" i="20"/>
  <c r="S62" i="20"/>
  <c r="S63" i="20"/>
  <c r="S64" i="20"/>
  <c r="S65" i="20"/>
  <c r="S66" i="20"/>
  <c r="S67" i="20"/>
  <c r="S68" i="20"/>
  <c r="S69" i="20"/>
  <c r="S70" i="20"/>
  <c r="S71" i="20"/>
  <c r="S72" i="20"/>
  <c r="S73" i="20"/>
  <c r="S74" i="20"/>
  <c r="S75" i="20"/>
  <c r="S76" i="20"/>
  <c r="S77" i="20"/>
  <c r="S78" i="20"/>
  <c r="S79" i="20"/>
  <c r="S80" i="20"/>
  <c r="S81" i="20"/>
  <c r="S82" i="20"/>
  <c r="S83" i="20"/>
  <c r="S84" i="20"/>
  <c r="S85" i="20"/>
  <c r="S86" i="20"/>
  <c r="S87" i="20"/>
  <c r="S88" i="20"/>
  <c r="S89" i="20"/>
  <c r="S90" i="20"/>
  <c r="S91" i="20"/>
  <c r="S92" i="20"/>
  <c r="S93" i="20"/>
  <c r="S95" i="20"/>
  <c r="S96" i="20"/>
  <c r="S97" i="20"/>
  <c r="S98" i="20"/>
  <c r="S99" i="20"/>
  <c r="S100" i="20"/>
  <c r="S12" i="20"/>
  <c r="Q11" i="20"/>
  <c r="Q13" i="20"/>
  <c r="Q14" i="20"/>
  <c r="Q15" i="20"/>
  <c r="Q16" i="20"/>
  <c r="Q17" i="20"/>
  <c r="Q18" i="20"/>
  <c r="Q19" i="20"/>
  <c r="Q20" i="20"/>
  <c r="Q21" i="20"/>
  <c r="Q22" i="20"/>
  <c r="Q23" i="20"/>
  <c r="Q24" i="20"/>
  <c r="Q25" i="20"/>
  <c r="Q26" i="20"/>
  <c r="Q27" i="20"/>
  <c r="Q28" i="20"/>
  <c r="Q29" i="20"/>
  <c r="Q30" i="20"/>
  <c r="Q31" i="20"/>
  <c r="Q32" i="20"/>
  <c r="Q33" i="20"/>
  <c r="Q34" i="20"/>
  <c r="Q35" i="20"/>
  <c r="Q36" i="20"/>
  <c r="Q37" i="20"/>
  <c r="Q38" i="20"/>
  <c r="Q39" i="20"/>
  <c r="Q40" i="20"/>
  <c r="Q41" i="20"/>
  <c r="Q42" i="20"/>
  <c r="Q43" i="20"/>
  <c r="Q44" i="20"/>
  <c r="Q45" i="20"/>
  <c r="Q46" i="20"/>
  <c r="Q47" i="20"/>
  <c r="Q48" i="20"/>
  <c r="Q49" i="20"/>
  <c r="Q50" i="20"/>
  <c r="Q51" i="20"/>
  <c r="Q52" i="20"/>
  <c r="Q53" i="20"/>
  <c r="Q54" i="20"/>
  <c r="Q55" i="20"/>
  <c r="Q56" i="20"/>
  <c r="Q57" i="20"/>
  <c r="Q58" i="20"/>
  <c r="Q59" i="20"/>
  <c r="Q60" i="20"/>
  <c r="Q61" i="20"/>
  <c r="Q62" i="20"/>
  <c r="Q63" i="20"/>
  <c r="Q64" i="20"/>
  <c r="Q65" i="20"/>
  <c r="Q66" i="20"/>
  <c r="Q67" i="20"/>
  <c r="Q68" i="20"/>
  <c r="Q69" i="20"/>
  <c r="Q70" i="20"/>
  <c r="Q71" i="20"/>
  <c r="Q72" i="20"/>
  <c r="Q73" i="20"/>
  <c r="Q74" i="20"/>
  <c r="Q75" i="20"/>
  <c r="Q76" i="20"/>
  <c r="Q77" i="20"/>
  <c r="Q78" i="20"/>
  <c r="Q79" i="20"/>
  <c r="Q80" i="20"/>
  <c r="Q81" i="20"/>
  <c r="Q82" i="20"/>
  <c r="Q83" i="20"/>
  <c r="Q84" i="20"/>
  <c r="Q85" i="20"/>
  <c r="Q86" i="20"/>
  <c r="Q87" i="20"/>
  <c r="Q88" i="20"/>
  <c r="Q89" i="20"/>
  <c r="Q90" i="20"/>
  <c r="Q91" i="20"/>
  <c r="Q92" i="20"/>
  <c r="Q93" i="20"/>
  <c r="Q95" i="20"/>
  <c r="Q96" i="20"/>
  <c r="Q97" i="20"/>
  <c r="Q98" i="20"/>
  <c r="Q99" i="20"/>
  <c r="Q100" i="20"/>
  <c r="Q12" i="20"/>
  <c r="O11" i="20"/>
  <c r="O13" i="20"/>
  <c r="O14" i="20"/>
  <c r="O15" i="20"/>
  <c r="O16" i="20"/>
  <c r="O17" i="20"/>
  <c r="O18" i="20"/>
  <c r="O19" i="20"/>
  <c r="O21" i="20"/>
  <c r="O22" i="20"/>
  <c r="O23" i="20"/>
  <c r="O24" i="20"/>
  <c r="O25" i="20"/>
  <c r="O26" i="20"/>
  <c r="O27" i="20"/>
  <c r="O28" i="20"/>
  <c r="O29" i="20"/>
  <c r="O30" i="20"/>
  <c r="O31" i="20"/>
  <c r="O32" i="20"/>
  <c r="O33" i="20"/>
  <c r="O34" i="20"/>
  <c r="O35" i="20"/>
  <c r="O36" i="20"/>
  <c r="O37" i="20"/>
  <c r="O38" i="20"/>
  <c r="O39" i="20"/>
  <c r="O40" i="20"/>
  <c r="O41" i="20"/>
  <c r="O42" i="20"/>
  <c r="O43" i="20"/>
  <c r="O44" i="20"/>
  <c r="O45" i="20"/>
  <c r="O46" i="20"/>
  <c r="O47" i="20"/>
  <c r="O48" i="20"/>
  <c r="O49" i="20"/>
  <c r="O50" i="20"/>
  <c r="O51" i="20"/>
  <c r="O52" i="20"/>
  <c r="O53" i="20"/>
  <c r="O54" i="20"/>
  <c r="O55" i="20"/>
  <c r="O56" i="20"/>
  <c r="O57" i="20"/>
  <c r="O58" i="20"/>
  <c r="O59" i="20"/>
  <c r="O60" i="20"/>
  <c r="O61" i="20"/>
  <c r="O62" i="20"/>
  <c r="O63" i="20"/>
  <c r="O64" i="20"/>
  <c r="O65" i="20"/>
  <c r="O66" i="20"/>
  <c r="O67" i="20"/>
  <c r="O68" i="20"/>
  <c r="O69" i="20"/>
  <c r="O70" i="20"/>
  <c r="O71" i="20"/>
  <c r="O72" i="20"/>
  <c r="O73" i="20"/>
  <c r="O74" i="20"/>
  <c r="O75" i="20"/>
  <c r="O76" i="20"/>
  <c r="O77" i="20"/>
  <c r="O78" i="20"/>
  <c r="O79" i="20"/>
  <c r="O80" i="20"/>
  <c r="O81" i="20"/>
  <c r="O82" i="20"/>
  <c r="O83" i="20"/>
  <c r="O84" i="20"/>
  <c r="O85" i="20"/>
  <c r="O86" i="20"/>
  <c r="O87" i="20"/>
  <c r="O88" i="20"/>
  <c r="O89" i="20"/>
  <c r="O90" i="20"/>
  <c r="O91" i="20"/>
  <c r="O92" i="20"/>
  <c r="O93" i="20"/>
  <c r="O95" i="20"/>
  <c r="O96" i="20"/>
  <c r="O97" i="20"/>
  <c r="O98" i="20"/>
  <c r="O99" i="20"/>
  <c r="O100" i="20"/>
  <c r="O12" i="20"/>
  <c r="M13" i="20"/>
  <c r="M14" i="20"/>
  <c r="M15" i="20"/>
  <c r="M16" i="20"/>
  <c r="M17" i="20"/>
  <c r="M18" i="20"/>
  <c r="M19" i="20"/>
  <c r="M20" i="20"/>
  <c r="M21" i="20"/>
  <c r="M22" i="20"/>
  <c r="M23" i="20"/>
  <c r="M24" i="20"/>
  <c r="M25" i="20"/>
  <c r="M26" i="20"/>
  <c r="M27" i="20"/>
  <c r="M28" i="20"/>
  <c r="M29" i="20"/>
  <c r="M30" i="20"/>
  <c r="M31" i="20"/>
  <c r="M32" i="20"/>
  <c r="M33" i="20"/>
  <c r="M34" i="20"/>
  <c r="M35" i="20"/>
  <c r="M36" i="20"/>
  <c r="M37" i="20"/>
  <c r="M38" i="20"/>
  <c r="M39" i="20"/>
  <c r="M40" i="20"/>
  <c r="M41" i="20"/>
  <c r="M42" i="20"/>
  <c r="M43" i="20"/>
  <c r="M44" i="20"/>
  <c r="M45" i="20"/>
  <c r="M46" i="20"/>
  <c r="M47" i="20"/>
  <c r="M48" i="20"/>
  <c r="M49" i="20"/>
  <c r="M50" i="20"/>
  <c r="M51" i="20"/>
  <c r="M52" i="20"/>
  <c r="M53" i="20"/>
  <c r="M54" i="20"/>
  <c r="M55" i="20"/>
  <c r="M56" i="20"/>
  <c r="M57" i="20"/>
  <c r="M58" i="20"/>
  <c r="M59" i="20"/>
  <c r="M60" i="20"/>
  <c r="M61" i="20"/>
  <c r="M62" i="20"/>
  <c r="M63" i="20"/>
  <c r="M64" i="20"/>
  <c r="M65" i="20"/>
  <c r="M66" i="20"/>
  <c r="M67" i="20"/>
  <c r="M68" i="20"/>
  <c r="M69" i="20"/>
  <c r="M70" i="20"/>
  <c r="M71" i="20"/>
  <c r="M72" i="20"/>
  <c r="M73" i="20"/>
  <c r="M74" i="20"/>
  <c r="M75" i="20"/>
  <c r="M76" i="20"/>
  <c r="M77" i="20"/>
  <c r="M78" i="20"/>
  <c r="M79" i="20"/>
  <c r="M80" i="20"/>
  <c r="M81" i="20"/>
  <c r="M82" i="20"/>
  <c r="M83" i="20"/>
  <c r="M84" i="20"/>
  <c r="M85" i="20"/>
  <c r="M86" i="20"/>
  <c r="M87" i="20"/>
  <c r="M88" i="20"/>
  <c r="M89" i="20"/>
  <c r="M90" i="20"/>
  <c r="M91" i="20"/>
  <c r="M92" i="20"/>
  <c r="M93" i="20"/>
  <c r="M95" i="20"/>
  <c r="M96" i="20"/>
  <c r="M97" i="20"/>
  <c r="M98" i="20"/>
  <c r="M99" i="20"/>
  <c r="M100" i="20"/>
  <c r="M11" i="20"/>
  <c r="M12" i="20"/>
  <c r="K11" i="20"/>
  <c r="K13" i="20"/>
  <c r="K14" i="20"/>
  <c r="K15" i="20"/>
  <c r="K16" i="20"/>
  <c r="K17" i="20"/>
  <c r="K18" i="20"/>
  <c r="K19" i="20"/>
  <c r="K20" i="20"/>
  <c r="K21" i="20"/>
  <c r="K22" i="20"/>
  <c r="K23" i="20"/>
  <c r="K24" i="20"/>
  <c r="K25" i="20"/>
  <c r="K26" i="20"/>
  <c r="K27" i="20"/>
  <c r="K28" i="20"/>
  <c r="K29" i="20"/>
  <c r="K30" i="20"/>
  <c r="K31" i="20"/>
  <c r="K32" i="20"/>
  <c r="K33" i="20"/>
  <c r="K34" i="20"/>
  <c r="K35" i="20"/>
  <c r="K36" i="20"/>
  <c r="K37" i="20"/>
  <c r="K38" i="20"/>
  <c r="K39" i="20"/>
  <c r="K40" i="20"/>
  <c r="K41" i="20"/>
  <c r="K42" i="20"/>
  <c r="K43" i="20"/>
  <c r="K44" i="20"/>
  <c r="K45" i="20"/>
  <c r="K46" i="20"/>
  <c r="K47" i="20"/>
  <c r="K48" i="20"/>
  <c r="K49" i="20"/>
  <c r="K50" i="20"/>
  <c r="K51" i="20"/>
  <c r="K52" i="20"/>
  <c r="K53" i="20"/>
  <c r="K54" i="20"/>
  <c r="K55" i="20"/>
  <c r="K56" i="20"/>
  <c r="K57" i="20"/>
  <c r="K58" i="20"/>
  <c r="K59" i="20"/>
  <c r="K60" i="20"/>
  <c r="K61" i="20"/>
  <c r="K62" i="20"/>
  <c r="K63" i="20"/>
  <c r="K64" i="20"/>
  <c r="K65" i="20"/>
  <c r="K66" i="20"/>
  <c r="K67" i="20"/>
  <c r="K68" i="20"/>
  <c r="K69" i="20"/>
  <c r="K70" i="20"/>
  <c r="K71" i="20"/>
  <c r="K72" i="20"/>
  <c r="K73" i="20"/>
  <c r="K74" i="20"/>
  <c r="K75" i="20"/>
  <c r="K76" i="20"/>
  <c r="K77" i="20"/>
  <c r="K78" i="20"/>
  <c r="K79" i="20"/>
  <c r="K80" i="20"/>
  <c r="K81" i="20"/>
  <c r="K82" i="20"/>
  <c r="K83" i="20"/>
  <c r="K84" i="20"/>
  <c r="K85" i="20"/>
  <c r="K86" i="20"/>
  <c r="K87" i="20"/>
  <c r="K88" i="20"/>
  <c r="K89" i="20"/>
  <c r="K90" i="20"/>
  <c r="K91" i="20"/>
  <c r="K92" i="20"/>
  <c r="K93" i="20"/>
  <c r="K95" i="20"/>
  <c r="K96" i="20"/>
  <c r="K97" i="20"/>
  <c r="K98" i="20"/>
  <c r="K99" i="20"/>
  <c r="K100" i="20"/>
  <c r="K12" i="20"/>
  <c r="I11" i="20"/>
  <c r="I13" i="20"/>
  <c r="I14" i="20"/>
  <c r="I15" i="20"/>
  <c r="I16" i="20"/>
  <c r="I17" i="20"/>
  <c r="I18" i="20"/>
  <c r="I19" i="20"/>
  <c r="I20" i="20"/>
  <c r="I21" i="20"/>
  <c r="I22" i="20"/>
  <c r="I23" i="20"/>
  <c r="I24" i="20"/>
  <c r="I25" i="20"/>
  <c r="I26" i="20"/>
  <c r="I27" i="20"/>
  <c r="I28" i="20"/>
  <c r="I29" i="20"/>
  <c r="I30" i="20"/>
  <c r="I31" i="20"/>
  <c r="I32" i="20"/>
  <c r="I33" i="20"/>
  <c r="I34" i="20"/>
  <c r="I35" i="20"/>
  <c r="I36" i="20"/>
  <c r="I37" i="20"/>
  <c r="I38" i="20"/>
  <c r="I39" i="20"/>
  <c r="I40" i="20"/>
  <c r="I41" i="20"/>
  <c r="I42" i="20"/>
  <c r="I43" i="20"/>
  <c r="I44" i="20"/>
  <c r="I45" i="20"/>
  <c r="I46" i="20"/>
  <c r="I47" i="20"/>
  <c r="I48" i="20"/>
  <c r="I49" i="20"/>
  <c r="I50" i="20"/>
  <c r="I51" i="20"/>
  <c r="I52" i="20"/>
  <c r="I53" i="20"/>
  <c r="I54" i="20"/>
  <c r="I55" i="20"/>
  <c r="I56" i="20"/>
  <c r="I57" i="20"/>
  <c r="I58" i="20"/>
  <c r="I59" i="20"/>
  <c r="I60" i="20"/>
  <c r="I61" i="20"/>
  <c r="I62" i="20"/>
  <c r="I63" i="20"/>
  <c r="I64" i="20"/>
  <c r="I65" i="20"/>
  <c r="I66" i="20"/>
  <c r="I67" i="20"/>
  <c r="I68" i="20"/>
  <c r="I69" i="20"/>
  <c r="I70" i="20"/>
  <c r="I71" i="20"/>
  <c r="I72" i="20"/>
  <c r="I73" i="20"/>
  <c r="I74" i="20"/>
  <c r="I75" i="20"/>
  <c r="I76" i="20"/>
  <c r="I77" i="20"/>
  <c r="I78" i="20"/>
  <c r="I79" i="20"/>
  <c r="I80" i="20"/>
  <c r="I81" i="20"/>
  <c r="I82" i="20"/>
  <c r="I83" i="20"/>
  <c r="I84" i="20"/>
  <c r="I85" i="20"/>
  <c r="I86" i="20"/>
  <c r="I87" i="20"/>
  <c r="I88" i="20"/>
  <c r="I89" i="20"/>
  <c r="I90" i="20"/>
  <c r="I91" i="20"/>
  <c r="I92" i="20"/>
  <c r="I93" i="20"/>
  <c r="I95" i="20"/>
  <c r="I96" i="20"/>
  <c r="I97" i="20"/>
  <c r="I98" i="20"/>
  <c r="I99" i="20"/>
  <c r="I100" i="20"/>
  <c r="I12" i="20"/>
  <c r="V80" i="20"/>
  <c r="W80" i="20" s="1"/>
  <c r="W84" i="20"/>
  <c r="V30" i="20"/>
  <c r="W30" i="20" s="1"/>
  <c r="V31" i="20"/>
  <c r="W31" i="20" s="1"/>
  <c r="V62" i="20"/>
  <c r="W62" i="20" s="1"/>
  <c r="V63" i="20"/>
  <c r="W63" i="20" s="1"/>
  <c r="V64" i="20"/>
  <c r="W64" i="20" s="1"/>
  <c r="V88" i="20"/>
  <c r="W88" i="20" s="1"/>
  <c r="V89" i="20"/>
  <c r="W89" i="20" s="1"/>
  <c r="V90" i="20"/>
  <c r="W90" i="20" s="1"/>
  <c r="V91" i="20"/>
  <c r="W91" i="20" s="1"/>
  <c r="V92" i="20"/>
  <c r="W92" i="20" s="1"/>
  <c r="V93" i="20"/>
  <c r="W93" i="20" s="1"/>
  <c r="V94" i="20"/>
  <c r="V84" i="20"/>
  <c r="V85" i="20"/>
  <c r="W85" i="20" s="1"/>
  <c r="V86" i="20"/>
  <c r="W86" i="20" s="1"/>
  <c r="V87" i="20"/>
  <c r="W87" i="20" s="1"/>
  <c r="V96" i="20"/>
  <c r="W96" i="20" s="1"/>
  <c r="G94" i="20"/>
  <c r="Q94" i="20" s="1"/>
  <c r="W94" i="20" l="1"/>
  <c r="S94" i="20"/>
  <c r="M94" i="20"/>
  <c r="I94" i="20"/>
  <c r="U94" i="20"/>
  <c r="O94" i="20"/>
  <c r="K94" i="20"/>
  <c r="V99" i="20"/>
  <c r="W99" i="20" s="1"/>
  <c r="V98" i="20"/>
  <c r="W98" i="20" s="1"/>
  <c r="V82" i="20" l="1"/>
  <c r="W82" i="20" s="1"/>
  <c r="V83" i="20"/>
  <c r="W83" i="20" s="1"/>
  <c r="V75" i="20"/>
  <c r="W75" i="20" s="1"/>
  <c r="V20" i="20" l="1"/>
  <c r="W20" i="20" s="1"/>
  <c r="V66" i="20"/>
  <c r="W66" i="20" s="1"/>
  <c r="V12" i="20" l="1"/>
  <c r="W12" i="20" s="1"/>
  <c r="V13" i="20"/>
  <c r="W13" i="20" s="1"/>
  <c r="V14" i="20"/>
  <c r="W14" i="20" s="1"/>
  <c r="V15" i="20"/>
  <c r="W15" i="20" s="1"/>
  <c r="V16" i="20"/>
  <c r="W16" i="20" s="1"/>
  <c r="V17" i="20"/>
  <c r="W17" i="20" s="1"/>
  <c r="V18" i="20"/>
  <c r="W18" i="20" s="1"/>
  <c r="V19" i="20"/>
  <c r="W19" i="20" s="1"/>
  <c r="V21" i="20"/>
  <c r="W21" i="20" s="1"/>
  <c r="V22" i="20"/>
  <c r="W22" i="20" s="1"/>
  <c r="V23" i="20"/>
  <c r="W23" i="20" s="1"/>
  <c r="V24" i="20"/>
  <c r="W24" i="20" s="1"/>
  <c r="V25" i="20"/>
  <c r="W25" i="20" s="1"/>
  <c r="V26" i="20"/>
  <c r="W26" i="20" s="1"/>
  <c r="V27" i="20"/>
  <c r="W27" i="20" s="1"/>
  <c r="V28" i="20"/>
  <c r="W28" i="20" s="1"/>
  <c r="V29" i="20"/>
  <c r="W29" i="20" s="1"/>
  <c r="V32" i="20"/>
  <c r="W32" i="20" s="1"/>
  <c r="V33" i="20"/>
  <c r="W33" i="20" s="1"/>
  <c r="V34" i="20"/>
  <c r="W34" i="20" s="1"/>
  <c r="V35" i="20"/>
  <c r="W35" i="20" s="1"/>
  <c r="V36" i="20"/>
  <c r="W36" i="20" s="1"/>
  <c r="V37" i="20"/>
  <c r="W37" i="20" s="1"/>
  <c r="V38" i="20"/>
  <c r="W38" i="20" s="1"/>
  <c r="V39" i="20"/>
  <c r="W39" i="20" s="1"/>
  <c r="V40" i="20"/>
  <c r="W40" i="20" s="1"/>
  <c r="V41" i="20"/>
  <c r="W41" i="20" s="1"/>
  <c r="V42" i="20"/>
  <c r="W42" i="20" s="1"/>
  <c r="V43" i="20"/>
  <c r="W43" i="20" s="1"/>
  <c r="V44" i="20"/>
  <c r="W44" i="20" s="1"/>
  <c r="V45" i="20"/>
  <c r="W45" i="20" s="1"/>
  <c r="V46" i="20"/>
  <c r="W46" i="20" s="1"/>
  <c r="V47" i="20"/>
  <c r="W47" i="20" s="1"/>
  <c r="V48" i="20"/>
  <c r="W48" i="20" s="1"/>
  <c r="V49" i="20"/>
  <c r="W49" i="20" s="1"/>
  <c r="V50" i="20"/>
  <c r="W50" i="20" s="1"/>
  <c r="V51" i="20"/>
  <c r="W51" i="20" s="1"/>
  <c r="V52" i="20"/>
  <c r="W52" i="20" s="1"/>
  <c r="V53" i="20"/>
  <c r="W53" i="20" s="1"/>
  <c r="V54" i="20"/>
  <c r="W54" i="20" s="1"/>
  <c r="V55" i="20"/>
  <c r="W55" i="20" s="1"/>
  <c r="V56" i="20"/>
  <c r="W56" i="20" s="1"/>
  <c r="V57" i="20"/>
  <c r="W57" i="20" s="1"/>
  <c r="V58" i="20"/>
  <c r="W58" i="20" s="1"/>
  <c r="V59" i="20"/>
  <c r="W59" i="20" s="1"/>
  <c r="V60" i="20"/>
  <c r="W60" i="20" s="1"/>
  <c r="V61" i="20"/>
  <c r="W61" i="20" s="1"/>
  <c r="V65" i="20"/>
  <c r="W65" i="20" s="1"/>
  <c r="V67" i="20"/>
  <c r="W67" i="20" s="1"/>
  <c r="V68" i="20"/>
  <c r="W68" i="20" s="1"/>
  <c r="V69" i="20"/>
  <c r="W69" i="20" s="1"/>
  <c r="V70" i="20"/>
  <c r="W70" i="20" s="1"/>
  <c r="V71" i="20"/>
  <c r="W71" i="20" s="1"/>
  <c r="V72" i="20"/>
  <c r="W72" i="20" s="1"/>
  <c r="V73" i="20"/>
  <c r="W73" i="20" s="1"/>
  <c r="V74" i="20"/>
  <c r="W74" i="20" s="1"/>
  <c r="V76" i="20"/>
  <c r="W76" i="20" s="1"/>
  <c r="V77" i="20"/>
  <c r="W77" i="20" s="1"/>
  <c r="V78" i="20"/>
  <c r="W78" i="20" s="1"/>
  <c r="V79" i="20"/>
  <c r="W79" i="20" s="1"/>
  <c r="V81" i="20"/>
  <c r="W81" i="20" s="1"/>
  <c r="V95" i="20"/>
  <c r="W95" i="20" s="1"/>
  <c r="V97" i="20"/>
  <c r="W97" i="20" s="1"/>
  <c r="V100" i="20"/>
  <c r="W100" i="20" s="1"/>
  <c r="V11" i="20"/>
  <c r="W11" i="20" s="1"/>
  <c r="V10" i="20"/>
  <c r="G10" i="20"/>
  <c r="O10" i="20" l="1"/>
  <c r="O101" i="20" s="1"/>
  <c r="I10" i="20"/>
  <c r="I101" i="20" s="1"/>
  <c r="M10" i="20"/>
  <c r="M101" i="20" s="1"/>
  <c r="S10" i="20"/>
  <c r="S101" i="20" s="1"/>
  <c r="Q10" i="20"/>
  <c r="Q101" i="20" s="1"/>
  <c r="K10" i="20"/>
  <c r="K101" i="20" s="1"/>
  <c r="U10" i="20"/>
  <c r="U101" i="20" s="1"/>
  <c r="W10" i="20"/>
  <c r="W101" i="2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SCyTG</author>
  </authors>
  <commentList>
    <comment ref="G8" authorId="0" shapeId="0" xr:uid="{9AD07CE5-3882-4F3E-A100-6A095A33CD48}">
      <text>
        <r>
          <rPr>
            <b/>
            <sz val="9"/>
            <color indexed="81"/>
            <rFont val="Tahoma"/>
            <family val="2"/>
          </rPr>
          <t>SCyTG:</t>
        </r>
        <r>
          <rPr>
            <sz val="9"/>
            <color indexed="81"/>
            <rFont val="Tahoma"/>
            <family val="2"/>
          </rPr>
          <t xml:space="preserve">
Ajustar precios</t>
        </r>
      </text>
    </comment>
  </commentList>
</comments>
</file>

<file path=xl/sharedStrings.xml><?xml version="1.0" encoding="utf-8"?>
<sst xmlns="http://schemas.openxmlformats.org/spreadsheetml/2006/main" count="425" uniqueCount="219">
  <si>
    <t>Indicador</t>
  </si>
  <si>
    <t>Frecuencia</t>
  </si>
  <si>
    <t>Periodo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</si>
  <si>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</si>
  <si>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</si>
  <si>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</si>
  <si>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</si>
  <si>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</si>
  <si>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</si>
  <si>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</si>
  <si>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</si>
  <si>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</si>
  <si>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</si>
  <si>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</si>
  <si>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</si>
  <si>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</t>
  </si>
  <si>
    <t>R</t>
  </si>
  <si>
    <t>%R</t>
  </si>
  <si>
    <t>Método de Cálculo</t>
  </si>
  <si>
    <t>No.</t>
  </si>
  <si>
    <t>META
-----------
REALIZADO</t>
  </si>
  <si>
    <t>Mensual</t>
  </si>
  <si>
    <t>SUBSECRETARÍA DE MODERNIZACIÓN ADMINISTRATIVA</t>
  </si>
  <si>
    <t>SECRETARÍA DE CONTRALORÍA Y TRANSPARENCIA GUBERNAMENTAL</t>
  </si>
  <si>
    <t>Servicios personales</t>
  </si>
  <si>
    <t>Proyecto</t>
  </si>
  <si>
    <t>Descripción</t>
  </si>
  <si>
    <t>Cantidad</t>
  </si>
  <si>
    <t>Actividades</t>
  </si>
  <si>
    <t>COSTO UNITARIO</t>
  </si>
  <si>
    <t>Bienes Informáticos</t>
  </si>
  <si>
    <t>Sobres bolsa T/C</t>
  </si>
  <si>
    <t>Sobres bolsa T/O</t>
  </si>
  <si>
    <t xml:space="preserve">Caja de archivo muerto </t>
  </si>
  <si>
    <t>Perforadora 3 orificios uso rudo</t>
  </si>
  <si>
    <t>Perforadora 2 orificios</t>
  </si>
  <si>
    <t>Engrapadora</t>
  </si>
  <si>
    <t>Multicontacto</t>
  </si>
  <si>
    <t>Tijeras</t>
  </si>
  <si>
    <t>Clip mariposa no.1</t>
  </si>
  <si>
    <t>Clip mariposa no.2</t>
  </si>
  <si>
    <t>Grapas</t>
  </si>
  <si>
    <t>Corrector Liquido</t>
  </si>
  <si>
    <t>Resistol Adhesivo</t>
  </si>
  <si>
    <t>Lapicero</t>
  </si>
  <si>
    <t>Sacapunta</t>
  </si>
  <si>
    <t>Goma de migajón</t>
  </si>
  <si>
    <t>Bicolor</t>
  </si>
  <si>
    <t>Post-it de 3X3 paquete de 5 Block</t>
  </si>
  <si>
    <t>Pintarrón Blanco 60X90</t>
  </si>
  <si>
    <t>Marcadores para pintarrón blanco</t>
  </si>
  <si>
    <t>Mobiliario</t>
  </si>
  <si>
    <t>Silla secretarial</t>
  </si>
  <si>
    <t>Estante 5 entrepaños</t>
  </si>
  <si>
    <t>Servicios para capacitación</t>
  </si>
  <si>
    <t>Viáticos nacionales</t>
  </si>
  <si>
    <t>Monto</t>
  </si>
  <si>
    <t xml:space="preserve">CÓDIGOS DE CONDUCTA </t>
  </si>
  <si>
    <t>Alimentos y pasajes para  Jefe de Departamento</t>
  </si>
  <si>
    <t>COMITÉS DE ÉTICA</t>
  </si>
  <si>
    <t>CONCEPTO</t>
  </si>
  <si>
    <t>CAPITULO</t>
  </si>
  <si>
    <t>CULTURA DE LA LEGALIDAD</t>
  </si>
  <si>
    <t>PROFESIONALIZACIÓN</t>
  </si>
  <si>
    <t>DIFUSIÓN ÉTICA</t>
  </si>
  <si>
    <t>CAPACITACIÓN ÉTICA</t>
  </si>
  <si>
    <t>CARTAS COMPROMISO</t>
  </si>
  <si>
    <t>Quita grapas</t>
  </si>
  <si>
    <t xml:space="preserve">Carpeta blanca 3 orificios </t>
  </si>
  <si>
    <t>Pin integridad</t>
  </si>
  <si>
    <t>Banner</t>
  </si>
  <si>
    <t>Casetas para Acapulco (ida y vuelta)</t>
  </si>
  <si>
    <t>Cinta adhesiva</t>
  </si>
  <si>
    <t>Cinta canela</t>
  </si>
  <si>
    <t>Sobres para CD/DVD de 100 piezas</t>
  </si>
  <si>
    <t>Disco Duro 1 TB (Externo)</t>
  </si>
  <si>
    <t>Tinta negra impresora Epson M1120 [Eladio]</t>
  </si>
  <si>
    <t>Pulseras tela</t>
  </si>
  <si>
    <t>Foliador</t>
  </si>
  <si>
    <t>Tinta para sellos</t>
  </si>
  <si>
    <t>Material</t>
  </si>
  <si>
    <t>Portaletretos tamaño 27.9x21.5 horizontal</t>
  </si>
  <si>
    <t>Portaletretos tamaño 12.7x17.7 vertical</t>
  </si>
  <si>
    <t>Impresora color Laser Jet Enterprise M553</t>
  </si>
  <si>
    <t>TOTALES</t>
  </si>
  <si>
    <t>Premios</t>
  </si>
  <si>
    <t>Medallas</t>
  </si>
  <si>
    <t>Lonas (medida por definir)</t>
  </si>
  <si>
    <t>Lapiceros personalizados</t>
  </si>
  <si>
    <t>Arco de salida</t>
  </si>
  <si>
    <t>Capacitadores especializados</t>
  </si>
  <si>
    <t>Personal por honorarios</t>
  </si>
  <si>
    <t>DESCRIPCIÓN</t>
  </si>
  <si>
    <t>Materiales, útiles de oficina y para el procesamiento en equipos y bienes informáticos</t>
  </si>
  <si>
    <t>Tintas para impresora  EPSON L350 [Mers]</t>
  </si>
  <si>
    <t>Tóner color negro multifuncional HP LaserJet Pro MFP M125a [Pablo]</t>
  </si>
  <si>
    <t>Clip estándar no.1</t>
  </si>
  <si>
    <t>Lápiz</t>
  </si>
  <si>
    <t>Marca texto</t>
  </si>
  <si>
    <t>Personificadores de Acrílico</t>
  </si>
  <si>
    <t>Porta banner</t>
  </si>
  <si>
    <t>Cojín para sellos</t>
  </si>
  <si>
    <t>Equipo portátil con quemador de CD</t>
  </si>
  <si>
    <t>Memoria Kingston de 8GB</t>
  </si>
  <si>
    <t>Botellas de agua natural 500 ml</t>
  </si>
  <si>
    <t>Lector de DVD externa</t>
  </si>
  <si>
    <t>Elaboración y distribución de material a los enlaces de ética para que sea compartido a tráves de medios impresos y/o electrónicos</t>
  </si>
  <si>
    <t>Banner (trimestral)</t>
  </si>
  <si>
    <t>Portabanner</t>
  </si>
  <si>
    <t>Difusión</t>
  </si>
  <si>
    <t>Playeras y Camisas para personal faltante</t>
  </si>
  <si>
    <t>Pulseras de tela</t>
  </si>
  <si>
    <t>Lapiceros</t>
  </si>
  <si>
    <t>Lonas</t>
  </si>
  <si>
    <t>Agua</t>
  </si>
  <si>
    <t>Carrera familiar por los Valores</t>
  </si>
  <si>
    <t>Seguritos (paquete de 12)</t>
  </si>
  <si>
    <t>Arco (recursos materiales SEFINA)</t>
  </si>
  <si>
    <t>Conmemoración Días 9 por la Integridad</t>
  </si>
  <si>
    <t>Material mensual</t>
  </si>
  <si>
    <t>Marco de madera para reconocimiento</t>
  </si>
  <si>
    <t>Reconocimiento Servidor y Servidora Pública del mes</t>
  </si>
  <si>
    <t>Capacitación masiva "Conflictos de Interés"</t>
  </si>
  <si>
    <t>Sobres bolsa jumbo (100 piezas)</t>
  </si>
  <si>
    <t>Portaletreros chicos</t>
  </si>
  <si>
    <t>Portaletreros grandes</t>
  </si>
  <si>
    <t>UNIDAD DE MEDIDA</t>
  </si>
  <si>
    <t>paquete</t>
  </si>
  <si>
    <t>sueldo mensual</t>
  </si>
  <si>
    <t>Hojas blancas T/C</t>
  </si>
  <si>
    <t>Hojas blancas T/O</t>
  </si>
  <si>
    <t>Hojas blancas doble carta</t>
  </si>
  <si>
    <t>Hojas opalina delgada T/C</t>
  </si>
  <si>
    <t>Hojas opalina gruesa T/C</t>
  </si>
  <si>
    <t>Folders T/C</t>
  </si>
  <si>
    <t>Folders T/O</t>
  </si>
  <si>
    <t>pieza</t>
  </si>
  <si>
    <r>
      <rPr>
        <b/>
        <sz val="11"/>
        <rFont val="Calibri"/>
        <family val="2"/>
        <scheme val="minor"/>
      </rPr>
      <t>NOTA:</t>
    </r>
    <r>
      <rPr>
        <sz val="11"/>
        <rFont val="Calibri"/>
        <family val="2"/>
        <scheme val="minor"/>
      </rPr>
      <t xml:space="preserve"> El costo unitario reflejado en cada rubro es un aproximado, el cual variará dependiendo del proveedor con el cual se adquiera, precisando que la cotización y compra corresponde al área de Delegación Administrativa.</t>
    </r>
  </si>
  <si>
    <t>DIRECCIÓN GENERAL DE GESTIÓN ADMINISTRATIVA</t>
  </si>
  <si>
    <t>Presupuesto para el ejercicio 2025 de la Dirección de Evaluación de la Gestión</t>
  </si>
  <si>
    <t>Carrito de estación de trabajo</t>
  </si>
  <si>
    <t>caja</t>
  </si>
  <si>
    <t>Playeras oficiales con logo</t>
  </si>
  <si>
    <t>Camisas oficiales con logo</t>
  </si>
  <si>
    <t>torre</t>
  </si>
  <si>
    <t>CD's (torre de 50)</t>
  </si>
  <si>
    <t>capacitación</t>
  </si>
  <si>
    <t>viatico</t>
  </si>
  <si>
    <t>Alimentos y pasajes para Director(a) General</t>
  </si>
  <si>
    <t>Alimentos y pasajes para Director(a) de Área</t>
  </si>
  <si>
    <t>Tinta para foliador numérico</t>
  </si>
  <si>
    <t>FINANCIAMIENTO</t>
  </si>
  <si>
    <t>Federal</t>
  </si>
  <si>
    <t>Estatal</t>
  </si>
  <si>
    <t>Hospedaje para Director área</t>
  </si>
  <si>
    <t>Hospedaje para Jefe dde Departamento</t>
  </si>
  <si>
    <t>Hospedaje para personal operativo</t>
  </si>
  <si>
    <t>Casetas para otros municipios (ida y vuelta)</t>
  </si>
  <si>
    <t>Gasolina para Acapulco</t>
  </si>
  <si>
    <t>Gasolina para otros municipios</t>
  </si>
  <si>
    <t>Taxis locales (ida y vuelta)</t>
  </si>
  <si>
    <t>Boletos autobús para Acapulco (ida y vuelta)</t>
  </si>
  <si>
    <t>Boletos autobús para otros municipios (ida y vuelta)</t>
  </si>
  <si>
    <t>Hospedaje para Director General</t>
  </si>
  <si>
    <t>Galletas</t>
  </si>
  <si>
    <t>Refrescos</t>
  </si>
  <si>
    <t>charola</t>
  </si>
  <si>
    <t>servicio</t>
  </si>
  <si>
    <t>Servicio de café (cafetera, complementos y desechables)</t>
  </si>
  <si>
    <t>Alimentos y pasajes para personal operativo</t>
  </si>
  <si>
    <t>Extensión de 5 mts</t>
  </si>
  <si>
    <t>Multicontacto para USB</t>
  </si>
  <si>
    <t>Institución____________________________________________________</t>
  </si>
  <si>
    <t>Línea de Acción</t>
  </si>
  <si>
    <t>Revisión y actualización del Código de Conducta</t>
  </si>
  <si>
    <t>Responsable</t>
  </si>
  <si>
    <t>Comité de Ética y Prevención de Conflicto de Interés</t>
  </si>
  <si>
    <t>Campaña de Sensibilización sobre Código de Ética</t>
  </si>
  <si>
    <t>Difusión del Código de Conducta</t>
  </si>
  <si>
    <t>Evaluación Final del Programa 2026</t>
  </si>
  <si>
    <t>Sesión de cierre y entrega de resultados</t>
  </si>
  <si>
    <t>Informe</t>
  </si>
  <si>
    <t>Concentrado Mensual 2026</t>
  </si>
  <si>
    <t>Anual</t>
  </si>
  <si>
    <t xml:space="preserve"> Prevención del hostigamiento o acoso sexual en la institución</t>
  </si>
  <si>
    <t>Identificación de riesgos éticos</t>
  </si>
  <si>
    <t>Meta</t>
  </si>
  <si>
    <t>Porcentaje de denuncias recibidas con acciones concluidas</t>
  </si>
  <si>
    <t xml:space="preserve"> Porcentaje de Código de conducta  revisado
</t>
  </si>
  <si>
    <t>NP</t>
  </si>
  <si>
    <t>Suma de Riesgos Éticos identificados</t>
  </si>
  <si>
    <t>Porcentaje de personas servidoras públicas capacitadas en materia de Código de Ética</t>
  </si>
  <si>
    <t>Suma de numero de  Campañas de difusión realizadas en materia  de Ética e Integridad Pública bajo un conflicto de Interés</t>
  </si>
  <si>
    <t xml:space="preserve">Porcentaje de denuncias recibidas y atendidas </t>
  </si>
  <si>
    <t>Porcentaje de denuncias atendidas con acciones preventivas realizadas</t>
  </si>
  <si>
    <t>Suma de numero de  Campañas de difusión realizadas en materia  de hostigamiento o acoso sexual en la institución</t>
  </si>
  <si>
    <t xml:space="preserve">Anual </t>
  </si>
  <si>
    <t>Trimestral</t>
  </si>
  <si>
    <t>Suma de sesiones ordinarias realizadas.</t>
  </si>
  <si>
    <t>Sesiones ordinarias del CEPCI</t>
  </si>
  <si>
    <t>Número de sesiones ordinarias realizadas.</t>
  </si>
  <si>
    <t>Semestral</t>
  </si>
  <si>
    <t>Número de Riesgos éticos identificados</t>
  </si>
  <si>
    <t>(Número de plantilla de personal / Numero de personas servidoras públicas capacitadas) *100</t>
  </si>
  <si>
    <t>(Número de plantilla de personal / Numero de personas servidoras públicas que recibieron difusión sobre Código de Conducta) *100</t>
  </si>
  <si>
    <r>
      <rPr>
        <sz val="11"/>
        <rFont val="Arial"/>
        <family val="2"/>
      </rPr>
      <t>Número de Campañas de difusión realizadas en materia  de Ética e Integridad Pública bajo un conflicto de Interés</t>
    </r>
    <r>
      <rPr>
        <b/>
        <sz val="11"/>
        <rFont val="Arial"/>
        <family val="2"/>
      </rPr>
      <t xml:space="preserve">
</t>
    </r>
  </si>
  <si>
    <r>
      <rPr>
        <sz val="11"/>
        <rFont val="Arial"/>
        <family val="2"/>
      </rPr>
      <t>Número de Campañas de difusión realizadas en materia  de hostigamiento o acoso sexual en la institución</t>
    </r>
    <r>
      <rPr>
        <b/>
        <sz val="11"/>
        <rFont val="Arial"/>
        <family val="2"/>
      </rPr>
      <t xml:space="preserve">
</t>
    </r>
  </si>
  <si>
    <t>Número de Informe Técnico del Programa de Trabajo del año inmediato inferior
(El informe se entregara el primer trimestre del año)</t>
  </si>
  <si>
    <t>Número del Informe de Cierre entregado a la SCyTG del CEPCI</t>
  </si>
  <si>
    <t>Suma de numero de Informe técnico revisado.</t>
  </si>
  <si>
    <t>PROGRAMA ANUAL DE TRABAJO DEL COMITÉ DE ÉTICA Y DE PREVENCIÓN DE CONFLICTOS DE INTERÉS (CEPCI) 2026</t>
  </si>
  <si>
    <r>
      <t xml:space="preserve">Objetivo del Área: I. </t>
    </r>
    <r>
      <rPr>
        <sz val="12"/>
        <rFont val="Calibri"/>
        <family val="2"/>
        <scheme val="minor"/>
      </rPr>
      <t>Promover y fortalecer la cultura de ética, integridad y prevención de conflictos de interés en el servicio público, mediante acciones de capacitación, sensibilización, difusión y seguimiento al cumplimiento del Código de Ética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y Código de Conducta.</t>
    </r>
  </si>
  <si>
    <t>Análisis de Causas</t>
  </si>
  <si>
    <t xml:space="preserve"> Número de código de conducta actualizado y validado</t>
  </si>
  <si>
    <t>Suma de códigos de conductas actualizados y validados</t>
  </si>
  <si>
    <t>(Número de revisiones de Código de Conducta programadas/ numero de revisiones de Código de Conducta realizadas)*100</t>
  </si>
  <si>
    <t>Porcentaje  de personas servidoras públicas que recibieron difusión sobre Código de Conducta</t>
  </si>
  <si>
    <t>Difusión de contenidos para promover la Ética y la Integridad Pública y la Prevención de la actuación  bajo un Conflicto de Interés</t>
  </si>
  <si>
    <t>Registro y atención de las denuncias recibidas en términos de los Lineamientos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</si>
</sst>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&quot; de &quot;mmm&quot; de &quot;yy"/>
  </numFmts>
  <fonts count="3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theme="1" tint="0.499984740745262"/>
      <name val="Arial"/>
      <family val="2"/>
    </font>
    <font>
      <b/>
      <sz val="11"/>
      <name val="Arial"/>
      <family val="2"/>
    </font>
    <font>
      <b/>
      <sz val="18"/>
      <color theme="1" tint="0.499984740745262"/>
      <name val="Arial"/>
      <family val="2"/>
    </font>
    <font>
      <b/>
      <sz val="18"/>
      <color theme="1" tint="0.499984740745262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rgb="FF4D5258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theme="0"/>
      <name val="Arial"/>
      <family val="2"/>
    </font>
    <font>
      <u/>
      <sz val="10"/>
      <color theme="10"/>
      <name val="Arial"/>
      <family val="2"/>
    </font>
    <font>
      <b/>
      <sz val="17.5"/>
      <color rgb="FFAA1738"/>
      <name val="Arial"/>
      <family val="2"/>
    </font>
    <font>
      <b/>
      <sz val="14"/>
      <color theme="1" tint="0.499984740745262"/>
      <name val="Arial"/>
      <family val="2"/>
    </font>
    <font>
      <b/>
      <sz val="18"/>
      <color theme="0"/>
      <name val="Arial"/>
      <family val="2"/>
    </font>
    <font>
      <b/>
      <sz val="12"/>
      <color theme="0"/>
      <name val="Arial"/>
      <family val="2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rgb="FF0000FF"/>
      <name val="Arial"/>
      <family val="2"/>
    </font>
    <font>
      <sz val="14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74142D"/>
        <bgColor indexed="64"/>
      </patternFill>
    </fill>
    <fill>
      <patternFill patternType="solid">
        <fgColor rgb="FF4D525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1E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ck">
        <color theme="1" tint="0.499984740745262"/>
      </top>
      <bottom/>
      <diagonal/>
    </border>
    <border>
      <left style="thick">
        <color theme="1" tint="0.499984740745262"/>
      </left>
      <right style="thin">
        <color indexed="8"/>
      </right>
      <top style="thick">
        <color theme="1" tint="0.499984740745262"/>
      </top>
      <bottom/>
      <diagonal/>
    </border>
    <border>
      <left style="thin">
        <color indexed="8"/>
      </left>
      <right style="medium">
        <color theme="0" tint="-4.9989318521683403E-2"/>
      </right>
      <top style="thick">
        <color theme="1" tint="0.499984740745262"/>
      </top>
      <bottom/>
      <diagonal/>
    </border>
    <border>
      <left/>
      <right/>
      <top style="medium">
        <color rgb="FFBC945B"/>
      </top>
      <bottom/>
      <diagonal/>
    </border>
    <border>
      <left/>
      <right style="medium">
        <color rgb="FFBC945B"/>
      </right>
      <top style="medium">
        <color rgb="FFBC945B"/>
      </top>
      <bottom/>
      <diagonal/>
    </border>
    <border>
      <left style="medium">
        <color rgb="FFBC945B"/>
      </left>
      <right/>
      <top/>
      <bottom/>
      <diagonal/>
    </border>
    <border>
      <left/>
      <right/>
      <top/>
      <bottom style="medium">
        <color rgb="FFBC945B"/>
      </bottom>
      <diagonal/>
    </border>
    <border>
      <left style="medium">
        <color theme="1" tint="0.34998626667073579"/>
      </left>
      <right/>
      <top/>
      <bottom/>
      <diagonal/>
    </border>
    <border>
      <left style="thin">
        <color theme="1" tint="0.499984740745262"/>
      </left>
      <right style="thin">
        <color indexed="8"/>
      </right>
      <top style="thick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thick">
        <color theme="1" tint="0.499984740745262"/>
      </right>
      <top/>
      <bottom/>
      <diagonal/>
    </border>
    <border>
      <left style="thin">
        <color rgb="FF990033"/>
      </left>
      <right style="thin">
        <color rgb="FF990033"/>
      </right>
      <top style="thin">
        <color rgb="FF990033"/>
      </top>
      <bottom style="thin">
        <color rgb="FF990033"/>
      </bottom>
      <diagonal/>
    </border>
    <border>
      <left style="medium">
        <color rgb="FFBC945B"/>
      </left>
      <right style="thin">
        <color theme="0" tint="-0.34998626667073579"/>
      </right>
      <top style="thick">
        <color rgb="FFBC945B"/>
      </top>
      <bottom/>
      <diagonal/>
    </border>
    <border>
      <left style="medium">
        <color rgb="FFBC945B"/>
      </left>
      <right style="thin">
        <color theme="0" tint="-0.34998626667073579"/>
      </right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0033"/>
      </left>
      <right style="thin">
        <color rgb="FF990033"/>
      </right>
      <top style="thin">
        <color rgb="FF990033"/>
      </top>
      <bottom/>
      <diagonal/>
    </border>
    <border>
      <left style="thin">
        <color rgb="FF990033"/>
      </left>
      <right style="thin">
        <color rgb="FF990033"/>
      </right>
      <top/>
      <bottom/>
      <diagonal/>
    </border>
    <border>
      <left style="thin">
        <color rgb="FF990033"/>
      </left>
      <right style="thin">
        <color rgb="FF990033"/>
      </right>
      <top/>
      <bottom style="thin">
        <color rgb="FF990033"/>
      </bottom>
      <diagonal/>
    </border>
    <border>
      <left/>
      <right/>
      <top style="medium">
        <color rgb="FFBC945B"/>
      </top>
      <bottom style="thick">
        <color rgb="FFBC945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990033"/>
      </left>
      <right/>
      <top style="thin">
        <color rgb="FF990033"/>
      </top>
      <bottom/>
      <diagonal/>
    </border>
    <border>
      <left style="thin">
        <color rgb="FF990033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74142D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medium">
        <color rgb="FF74142D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rgb="FF74142D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74142D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74142D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rgb="FF990033"/>
      </right>
      <top style="thin">
        <color rgb="FF990033"/>
      </top>
      <bottom/>
      <diagonal/>
    </border>
    <border>
      <left/>
      <right style="thin">
        <color rgb="FF990033"/>
      </right>
      <top/>
      <bottom/>
      <diagonal/>
    </border>
    <border>
      <left/>
      <right style="thin">
        <color rgb="FF990033"/>
      </right>
      <top/>
      <bottom style="thin">
        <color rgb="FF990033"/>
      </bottom>
      <diagonal/>
    </border>
    <border>
      <left style="thin">
        <color rgb="FF990033"/>
      </left>
      <right/>
      <top style="thin">
        <color rgb="FF990033"/>
      </top>
      <bottom style="thin">
        <color rgb="FF990033"/>
      </bottom>
      <diagonal/>
    </border>
    <border>
      <left style="thin">
        <color rgb="FF990033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990033"/>
      </right>
      <top style="thin">
        <color rgb="FF990033"/>
      </top>
      <bottom style="thin">
        <color rgb="FF990033"/>
      </bottom>
      <diagonal/>
    </border>
    <border>
      <left style="thin">
        <color indexed="64"/>
      </left>
      <right/>
      <top style="thin">
        <color rgb="FF990033"/>
      </top>
      <bottom/>
      <diagonal/>
    </border>
    <border>
      <left style="thin">
        <color indexed="64"/>
      </left>
      <right/>
      <top/>
      <bottom style="thin">
        <color rgb="FF990033"/>
      </bottom>
      <diagonal/>
    </border>
    <border>
      <left style="thin">
        <color rgb="FF990033"/>
      </left>
      <right/>
      <top/>
      <bottom style="thin">
        <color rgb="FF990033"/>
      </bottom>
      <diagonal/>
    </border>
  </borders>
  <cellStyleXfs count="10">
    <xf numFmtId="0" fontId="0" fillId="0" borderId="0"/>
    <xf numFmtId="0" fontId="2" fillId="0" borderId="0"/>
    <xf numFmtId="9" fontId="4" fillId="0" borderId="0" applyFont="0" applyFill="0" applyBorder="0" applyAlignment="0" applyProtection="0"/>
    <xf numFmtId="0" fontId="2" fillId="0" borderId="0"/>
    <xf numFmtId="0" fontId="10" fillId="0" borderId="0"/>
    <xf numFmtId="0" fontId="12" fillId="0" borderId="0"/>
    <xf numFmtId="0" fontId="18" fillId="0" borderId="0" applyNumberFormat="0" applyFill="0" applyBorder="0" applyAlignment="0" applyProtection="0"/>
    <xf numFmtId="44" fontId="4" fillId="0" borderId="0" applyFont="0" applyFill="0" applyBorder="0" applyAlignment="0" applyProtection="0"/>
    <xf numFmtId="0" fontId="25" fillId="0" borderId="0"/>
    <xf numFmtId="0" fontId="25" fillId="0" borderId="0"/>
  </cellStyleXfs>
  <cellXfs count="249">
    <xf numFmtId="0" fontId="0" fillId="0" borderId="0" xfId="0"/>
    <xf numFmtId="0" fontId="14" fillId="0" borderId="0" xfId="0" applyFont="1" applyAlignment="1">
      <alignment vertical="center" wrapText="1"/>
    </xf>
    <xf numFmtId="164" fontId="17" fillId="5" borderId="2" xfId="3" applyNumberFormat="1" applyFont="1" applyFill="1" applyBorder="1" applyAlignment="1">
      <alignment horizontal="center" vertical="center" wrapText="1"/>
    </xf>
    <xf numFmtId="164" fontId="17" fillId="5" borderId="1" xfId="3" applyNumberFormat="1" applyFont="1" applyFill="1" applyBorder="1" applyAlignment="1">
      <alignment horizontal="center" vertical="center" wrapText="1"/>
    </xf>
    <xf numFmtId="164" fontId="17" fillId="5" borderId="9" xfId="3" applyNumberFormat="1" applyFont="1" applyFill="1" applyBorder="1" applyAlignment="1">
      <alignment horizontal="center" vertical="center" wrapText="1"/>
    </xf>
    <xf numFmtId="164" fontId="17" fillId="5" borderId="3" xfId="3" applyNumberFormat="1" applyFont="1" applyFill="1" applyBorder="1" applyAlignment="1">
      <alignment horizontal="center" vertical="center" textRotation="90" wrapText="1"/>
    </xf>
    <xf numFmtId="164" fontId="17" fillId="5" borderId="11" xfId="3" applyNumberFormat="1" applyFont="1" applyFill="1" applyBorder="1" applyAlignment="1">
      <alignment horizontal="center" vertical="center" wrapText="1"/>
    </xf>
    <xf numFmtId="164" fontId="17" fillId="5" borderId="12" xfId="3" applyNumberFormat="1" applyFont="1" applyFill="1" applyBorder="1" applyAlignment="1">
      <alignment horizontal="center" vertical="center" wrapText="1"/>
    </xf>
    <xf numFmtId="9" fontId="7" fillId="3" borderId="13" xfId="2" applyFont="1" applyFill="1" applyBorder="1" applyAlignment="1">
      <alignment horizontal="center" vertical="center" wrapText="1"/>
    </xf>
    <xf numFmtId="0" fontId="7" fillId="0" borderId="13" xfId="3" applyFont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vertical="center"/>
    </xf>
    <xf numFmtId="164" fontId="22" fillId="5" borderId="14" xfId="3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3" fillId="0" borderId="0" xfId="0" applyFont="1" applyAlignment="1" applyProtection="1">
      <alignment vertical="center"/>
      <protection locked="0"/>
    </xf>
    <xf numFmtId="0" fontId="1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0" fontId="7" fillId="0" borderId="13" xfId="3" applyFont="1" applyBorder="1" applyAlignment="1">
      <alignment horizontal="center" vertical="center" textRotation="255" wrapText="1"/>
    </xf>
    <xf numFmtId="0" fontId="7" fillId="3" borderId="13" xfId="0" applyFont="1" applyFill="1" applyBorder="1" applyAlignment="1">
      <alignment horizontal="center" vertical="center"/>
    </xf>
    <xf numFmtId="0" fontId="17" fillId="4" borderId="16" xfId="8" applyFont="1" applyFill="1" applyBorder="1" applyAlignment="1">
      <alignment horizontal="center" vertical="center"/>
    </xf>
    <xf numFmtId="0" fontId="17" fillId="4" borderId="16" xfId="8" applyFont="1" applyFill="1" applyBorder="1" applyAlignment="1">
      <alignment horizontal="center" vertical="center" wrapText="1"/>
    </xf>
    <xf numFmtId="0" fontId="29" fillId="0" borderId="0" xfId="1" applyFont="1" applyAlignment="1">
      <alignment horizontal="center" vertical="center" wrapText="1"/>
    </xf>
    <xf numFmtId="4" fontId="29" fillId="0" borderId="0" xfId="1" applyNumberFormat="1" applyFont="1" applyAlignment="1">
      <alignment horizontal="center" vertical="center" wrapText="1"/>
    </xf>
    <xf numFmtId="0" fontId="29" fillId="0" borderId="0" xfId="1" applyFont="1" applyAlignment="1">
      <alignment vertical="center"/>
    </xf>
    <xf numFmtId="0" fontId="3" fillId="0" borderId="0" xfId="1" applyFont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9" fillId="0" borderId="0" xfId="1" applyFont="1" applyAlignment="1">
      <alignment horizontal="justify" vertical="center"/>
    </xf>
    <xf numFmtId="0" fontId="26" fillId="0" borderId="0" xfId="8" applyFont="1" applyAlignment="1">
      <alignment vertical="center"/>
    </xf>
    <xf numFmtId="0" fontId="26" fillId="0" borderId="16" xfId="8" applyFont="1" applyFill="1" applyBorder="1" applyAlignment="1">
      <alignment horizontal="justify" vertical="center" wrapText="1"/>
    </xf>
    <xf numFmtId="0" fontId="26" fillId="0" borderId="16" xfId="8" applyFont="1" applyBorder="1" applyAlignment="1">
      <alignment horizontal="justify" vertical="center" wrapText="1"/>
    </xf>
    <xf numFmtId="0" fontId="26" fillId="0" borderId="0" xfId="8" applyFont="1" applyAlignment="1">
      <alignment horizontal="center" vertical="center"/>
    </xf>
    <xf numFmtId="0" fontId="26" fillId="0" borderId="16" xfId="8" applyFont="1" applyBorder="1" applyAlignment="1">
      <alignment vertical="center"/>
    </xf>
    <xf numFmtId="0" fontId="26" fillId="0" borderId="16" xfId="8" applyFont="1" applyFill="1" applyBorder="1" applyAlignment="1">
      <alignment horizontal="center" vertical="center" wrapText="1"/>
    </xf>
    <xf numFmtId="0" fontId="26" fillId="0" borderId="16" xfId="8" applyFont="1" applyBorder="1" applyAlignment="1">
      <alignment horizontal="center" vertical="center" wrapText="1"/>
    </xf>
    <xf numFmtId="0" fontId="26" fillId="0" borderId="16" xfId="8" applyFont="1" applyFill="1" applyBorder="1" applyAlignment="1">
      <alignment vertical="center"/>
    </xf>
    <xf numFmtId="0" fontId="26" fillId="12" borderId="16" xfId="8" applyFont="1" applyFill="1" applyBorder="1" applyAlignment="1">
      <alignment horizontal="justify" vertical="center" wrapText="1"/>
    </xf>
    <xf numFmtId="0" fontId="26" fillId="12" borderId="16" xfId="8" applyFont="1" applyFill="1" applyBorder="1" applyAlignment="1">
      <alignment horizontal="center" vertical="center" wrapText="1"/>
    </xf>
    <xf numFmtId="0" fontId="26" fillId="12" borderId="16" xfId="8" applyFont="1" applyFill="1" applyBorder="1" applyAlignment="1">
      <alignment vertical="center"/>
    </xf>
    <xf numFmtId="0" fontId="26" fillId="0" borderId="25" xfId="8" applyFont="1" applyBorder="1" applyAlignment="1">
      <alignment vertical="center" wrapText="1"/>
    </xf>
    <xf numFmtId="0" fontId="26" fillId="0" borderId="26" xfId="8" applyFont="1" applyBorder="1" applyAlignment="1">
      <alignment vertical="center" wrapText="1"/>
    </xf>
    <xf numFmtId="0" fontId="29" fillId="0" borderId="0" xfId="1" applyFont="1" applyAlignment="1">
      <alignment horizontal="center" vertical="center"/>
    </xf>
    <xf numFmtId="4" fontId="27" fillId="7" borderId="21" xfId="1" applyNumberFormat="1" applyFont="1" applyFill="1" applyBorder="1" applyAlignment="1">
      <alignment horizontal="center" vertical="center" wrapText="1"/>
    </xf>
    <xf numFmtId="4" fontId="27" fillId="8" borderId="21" xfId="1" applyNumberFormat="1" applyFont="1" applyFill="1" applyBorder="1" applyAlignment="1">
      <alignment horizontal="center" vertical="center" wrapText="1"/>
    </xf>
    <xf numFmtId="4" fontId="27" fillId="9" borderId="21" xfId="1" applyNumberFormat="1" applyFont="1" applyFill="1" applyBorder="1" applyAlignment="1">
      <alignment horizontal="center" vertical="center" wrapText="1"/>
    </xf>
    <xf numFmtId="4" fontId="27" fillId="10" borderId="21" xfId="1" applyNumberFormat="1" applyFont="1" applyFill="1" applyBorder="1" applyAlignment="1">
      <alignment horizontal="center" vertical="center" wrapText="1"/>
    </xf>
    <xf numFmtId="4" fontId="27" fillId="4" borderId="21" xfId="1" applyNumberFormat="1" applyFont="1" applyFill="1" applyBorder="1" applyAlignment="1">
      <alignment horizontal="center" vertical="center" wrapText="1"/>
    </xf>
    <xf numFmtId="0" fontId="29" fillId="0" borderId="30" xfId="1" applyFont="1" applyFill="1" applyBorder="1" applyAlignment="1">
      <alignment horizontal="center" vertical="center" wrapText="1"/>
    </xf>
    <xf numFmtId="0" fontId="29" fillId="0" borderId="30" xfId="1" applyFont="1" applyFill="1" applyBorder="1" applyAlignment="1">
      <alignment horizontal="left" vertical="center" wrapText="1"/>
    </xf>
    <xf numFmtId="4" fontId="29" fillId="0" borderId="30" xfId="1" applyNumberFormat="1" applyFont="1" applyBorder="1" applyAlignment="1">
      <alignment horizontal="right" vertical="center" wrapText="1"/>
    </xf>
    <xf numFmtId="1" fontId="29" fillId="0" borderId="30" xfId="1" applyNumberFormat="1" applyFont="1" applyBorder="1" applyAlignment="1">
      <alignment horizontal="center" vertical="center" wrapText="1"/>
    </xf>
    <xf numFmtId="44" fontId="29" fillId="0" borderId="30" xfId="7" applyFont="1" applyBorder="1" applyAlignment="1">
      <alignment horizontal="center" vertical="center" wrapText="1"/>
    </xf>
    <xf numFmtId="0" fontId="29" fillId="0" borderId="31" xfId="1" applyFont="1" applyBorder="1" applyAlignment="1">
      <alignment horizontal="left" vertical="center" wrapText="1"/>
    </xf>
    <xf numFmtId="0" fontId="29" fillId="0" borderId="31" xfId="1" applyFont="1" applyBorder="1" applyAlignment="1">
      <alignment horizontal="center" vertical="center" wrapText="1"/>
    </xf>
    <xf numFmtId="4" fontId="29" fillId="0" borderId="31" xfId="1" applyNumberFormat="1" applyFont="1" applyBorder="1" applyAlignment="1">
      <alignment horizontal="right" vertical="center" wrapText="1"/>
    </xf>
    <xf numFmtId="1" fontId="29" fillId="0" borderId="31" xfId="1" applyNumberFormat="1" applyFont="1" applyBorder="1" applyAlignment="1">
      <alignment horizontal="center" vertical="center" wrapText="1"/>
    </xf>
    <xf numFmtId="44" fontId="29" fillId="0" borderId="31" xfId="7" applyFont="1" applyBorder="1" applyAlignment="1">
      <alignment horizontal="center" vertical="center" wrapText="1"/>
    </xf>
    <xf numFmtId="0" fontId="29" fillId="0" borderId="32" xfId="1" applyFont="1" applyBorder="1" applyAlignment="1">
      <alignment horizontal="left" vertical="center" wrapText="1"/>
    </xf>
    <xf numFmtId="0" fontId="29" fillId="0" borderId="32" xfId="1" applyFont="1" applyBorder="1" applyAlignment="1">
      <alignment horizontal="center" vertical="center" wrapText="1"/>
    </xf>
    <xf numFmtId="4" fontId="29" fillId="0" borderId="32" xfId="1" applyNumberFormat="1" applyFont="1" applyBorder="1" applyAlignment="1">
      <alignment horizontal="right" vertical="center" wrapText="1"/>
    </xf>
    <xf numFmtId="1" fontId="29" fillId="0" borderId="32" xfId="1" applyNumberFormat="1" applyFont="1" applyBorder="1" applyAlignment="1">
      <alignment horizontal="center" vertical="center" wrapText="1"/>
    </xf>
    <xf numFmtId="44" fontId="29" fillId="0" borderId="32" xfId="7" applyFont="1" applyBorder="1" applyAlignment="1">
      <alignment horizontal="center" vertical="center" wrapText="1"/>
    </xf>
    <xf numFmtId="0" fontId="29" fillId="0" borderId="32" xfId="1" applyFont="1" applyFill="1" applyBorder="1" applyAlignment="1">
      <alignment horizontal="left" vertical="center" wrapText="1"/>
    </xf>
    <xf numFmtId="0" fontId="29" fillId="0" borderId="32" xfId="1" applyFont="1" applyFill="1" applyBorder="1" applyAlignment="1">
      <alignment horizontal="center" vertical="center" wrapText="1"/>
    </xf>
    <xf numFmtId="4" fontId="29" fillId="0" borderId="32" xfId="1" applyNumberFormat="1" applyFont="1" applyFill="1" applyBorder="1" applyAlignment="1">
      <alignment horizontal="right" vertical="center" wrapText="1"/>
    </xf>
    <xf numFmtId="0" fontId="29" fillId="0" borderId="32" xfId="1" applyFont="1" applyBorder="1" applyAlignment="1">
      <alignment horizontal="left" vertical="center"/>
    </xf>
    <xf numFmtId="0" fontId="29" fillId="0" borderId="32" xfId="1" applyFont="1" applyBorder="1" applyAlignment="1">
      <alignment horizontal="center" vertical="center"/>
    </xf>
    <xf numFmtId="0" fontId="29" fillId="2" borderId="32" xfId="1" applyFont="1" applyFill="1" applyBorder="1" applyAlignment="1">
      <alignment horizontal="left" vertical="center"/>
    </xf>
    <xf numFmtId="0" fontId="29" fillId="2" borderId="32" xfId="1" applyFont="1" applyFill="1" applyBorder="1" applyAlignment="1">
      <alignment horizontal="center" vertical="center"/>
    </xf>
    <xf numFmtId="1" fontId="29" fillId="2" borderId="32" xfId="1" applyNumberFormat="1" applyFont="1" applyFill="1" applyBorder="1" applyAlignment="1">
      <alignment horizontal="center" vertical="center" wrapText="1"/>
    </xf>
    <xf numFmtId="1" fontId="29" fillId="0" borderId="32" xfId="1" applyNumberFormat="1" applyFont="1" applyFill="1" applyBorder="1" applyAlignment="1">
      <alignment horizontal="center" vertical="center" wrapText="1"/>
    </xf>
    <xf numFmtId="0" fontId="29" fillId="0" borderId="32" xfId="1" applyFont="1" applyBorder="1" applyAlignment="1">
      <alignment vertical="center" wrapText="1"/>
    </xf>
    <xf numFmtId="0" fontId="29" fillId="0" borderId="33" xfId="1" applyFont="1" applyBorder="1" applyAlignment="1">
      <alignment vertical="center" wrapText="1"/>
    </xf>
    <xf numFmtId="0" fontId="29" fillId="0" borderId="33" xfId="1" applyFont="1" applyBorder="1" applyAlignment="1">
      <alignment horizontal="center" vertical="center" wrapText="1"/>
    </xf>
    <xf numFmtId="4" fontId="29" fillId="0" borderId="33" xfId="1" applyNumberFormat="1" applyFont="1" applyBorder="1" applyAlignment="1">
      <alignment horizontal="right" vertical="center" wrapText="1"/>
    </xf>
    <xf numFmtId="0" fontId="29" fillId="0" borderId="34" xfId="1" applyFont="1" applyBorder="1" applyAlignment="1">
      <alignment vertical="center" wrapText="1"/>
    </xf>
    <xf numFmtId="0" fontId="29" fillId="0" borderId="34" xfId="1" applyFont="1" applyBorder="1" applyAlignment="1">
      <alignment horizontal="center" vertical="center" wrapText="1"/>
    </xf>
    <xf numFmtId="4" fontId="29" fillId="0" borderId="34" xfId="1" applyNumberFormat="1" applyFont="1" applyBorder="1" applyAlignment="1">
      <alignment horizontal="right" vertical="center" wrapText="1"/>
    </xf>
    <xf numFmtId="1" fontId="29" fillId="0" borderId="34" xfId="1" applyNumberFormat="1" applyFont="1" applyBorder="1" applyAlignment="1">
      <alignment horizontal="center" vertical="center" wrapText="1"/>
    </xf>
    <xf numFmtId="44" fontId="29" fillId="0" borderId="35" xfId="7" applyFont="1" applyBorder="1" applyAlignment="1">
      <alignment horizontal="center" vertical="center" wrapText="1"/>
    </xf>
    <xf numFmtId="1" fontId="29" fillId="0" borderId="35" xfId="1" applyNumberFormat="1" applyFont="1" applyBorder="1" applyAlignment="1">
      <alignment horizontal="center" vertical="center" wrapText="1"/>
    </xf>
    <xf numFmtId="44" fontId="29" fillId="0" borderId="34" xfId="7" applyFont="1" applyBorder="1" applyAlignment="1">
      <alignment horizontal="center" vertical="center" wrapText="1"/>
    </xf>
    <xf numFmtId="0" fontId="29" fillId="0" borderId="31" xfId="1" applyFont="1" applyFill="1" applyBorder="1" applyAlignment="1">
      <alignment vertical="center" wrapText="1"/>
    </xf>
    <xf numFmtId="0" fontId="29" fillId="0" borderId="31" xfId="1" applyFont="1" applyFill="1" applyBorder="1" applyAlignment="1">
      <alignment horizontal="center" vertical="center" wrapText="1"/>
    </xf>
    <xf numFmtId="4" fontId="29" fillId="0" borderId="31" xfId="1" applyNumberFormat="1" applyFont="1" applyFill="1" applyBorder="1" applyAlignment="1">
      <alignment horizontal="right" vertical="center" wrapText="1"/>
    </xf>
    <xf numFmtId="0" fontId="29" fillId="0" borderId="37" xfId="1" applyFont="1" applyFill="1" applyBorder="1" applyAlignment="1">
      <alignment horizontal="left" vertical="center"/>
    </xf>
    <xf numFmtId="0" fontId="29" fillId="0" borderId="37" xfId="1" applyFont="1" applyFill="1" applyBorder="1" applyAlignment="1">
      <alignment horizontal="center" vertical="center"/>
    </xf>
    <xf numFmtId="4" fontId="29" fillId="0" borderId="37" xfId="1" applyNumberFormat="1" applyFont="1" applyFill="1" applyBorder="1" applyAlignment="1">
      <alignment horizontal="right" vertical="center" wrapText="1"/>
    </xf>
    <xf numFmtId="1" fontId="29" fillId="0" borderId="37" xfId="1" applyNumberFormat="1" applyFont="1" applyBorder="1" applyAlignment="1">
      <alignment horizontal="center" vertical="center" wrapText="1"/>
    </xf>
    <xf numFmtId="44" fontId="29" fillId="0" borderId="37" xfId="7" applyFont="1" applyBorder="1" applyAlignment="1">
      <alignment horizontal="center" vertical="center" wrapText="1"/>
    </xf>
    <xf numFmtId="0" fontId="29" fillId="0" borderId="38" xfId="1" applyFont="1" applyBorder="1" applyAlignment="1">
      <alignment horizontal="center" vertical="center"/>
    </xf>
    <xf numFmtId="0" fontId="29" fillId="0" borderId="38" xfId="1" applyFont="1" applyBorder="1" applyAlignment="1">
      <alignment horizontal="justify" vertical="center"/>
    </xf>
    <xf numFmtId="0" fontId="29" fillId="0" borderId="38" xfId="1" applyFont="1" applyBorder="1" applyAlignment="1">
      <alignment horizontal="center" vertical="center" wrapText="1"/>
    </xf>
    <xf numFmtId="1" fontId="29" fillId="11" borderId="38" xfId="1" applyNumberFormat="1" applyFont="1" applyFill="1" applyBorder="1" applyAlignment="1">
      <alignment horizontal="center" vertical="center" wrapText="1"/>
    </xf>
    <xf numFmtId="44" fontId="28" fillId="0" borderId="38" xfId="7" applyFont="1" applyBorder="1" applyAlignment="1">
      <alignment horizontal="center" vertical="center" wrapText="1"/>
    </xf>
    <xf numFmtId="44" fontId="29" fillId="11" borderId="38" xfId="7" applyFont="1" applyFill="1" applyBorder="1" applyAlignment="1">
      <alignment horizontal="center" vertical="center" wrapText="1"/>
    </xf>
    <xf numFmtId="44" fontId="30" fillId="4" borderId="38" xfId="7" applyFont="1" applyFill="1" applyBorder="1" applyAlignment="1">
      <alignment horizontal="center" vertical="center" wrapText="1"/>
    </xf>
    <xf numFmtId="0" fontId="29" fillId="0" borderId="40" xfId="1" applyFont="1" applyBorder="1" applyAlignment="1">
      <alignment vertical="center"/>
    </xf>
    <xf numFmtId="0" fontId="29" fillId="0" borderId="36" xfId="1" applyFont="1" applyBorder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29" fillId="0" borderId="32" xfId="1" applyFont="1" applyBorder="1" applyAlignment="1">
      <alignment horizontal="left" vertical="center" wrapText="1"/>
    </xf>
    <xf numFmtId="0" fontId="27" fillId="4" borderId="22" xfId="1" applyFont="1" applyFill="1" applyBorder="1" applyAlignment="1">
      <alignment horizontal="center" vertical="center" wrapText="1"/>
    </xf>
    <xf numFmtId="0" fontId="29" fillId="0" borderId="30" xfId="1" applyFont="1" applyBorder="1" applyAlignment="1">
      <alignment horizontal="left" vertical="center" wrapText="1"/>
    </xf>
    <xf numFmtId="0" fontId="29" fillId="0" borderId="31" xfId="1" applyFont="1" applyBorder="1" applyAlignment="1">
      <alignment vertical="center" wrapText="1"/>
    </xf>
    <xf numFmtId="0" fontId="29" fillId="0" borderId="37" xfId="1" applyFont="1" applyBorder="1" applyAlignment="1">
      <alignment horizontal="left" vertical="center"/>
    </xf>
    <xf numFmtId="0" fontId="29" fillId="0" borderId="35" xfId="1" applyFont="1" applyFill="1" applyBorder="1" applyAlignment="1">
      <alignment horizontal="left" vertical="center"/>
    </xf>
    <xf numFmtId="0" fontId="29" fillId="0" borderId="35" xfId="1" applyFont="1" applyBorder="1" applyAlignment="1">
      <alignment horizontal="left" vertical="center"/>
    </xf>
    <xf numFmtId="0" fontId="29" fillId="0" borderId="35" xfId="1" applyFont="1" applyFill="1" applyBorder="1" applyAlignment="1">
      <alignment horizontal="center" vertical="center"/>
    </xf>
    <xf numFmtId="4" fontId="29" fillId="0" borderId="35" xfId="1" applyNumberFormat="1" applyFont="1" applyFill="1" applyBorder="1" applyAlignment="1">
      <alignment horizontal="right" vertical="center" wrapText="1"/>
    </xf>
    <xf numFmtId="0" fontId="29" fillId="0" borderId="16" xfId="1" applyFont="1" applyFill="1" applyBorder="1" applyAlignment="1">
      <alignment horizontal="left" vertical="center"/>
    </xf>
    <xf numFmtId="0" fontId="29" fillId="0" borderId="16" xfId="1" applyFont="1" applyBorder="1" applyAlignment="1">
      <alignment horizontal="left" vertical="center"/>
    </xf>
    <xf numFmtId="0" fontId="29" fillId="0" borderId="16" xfId="1" applyFont="1" applyFill="1" applyBorder="1" applyAlignment="1">
      <alignment horizontal="center" vertical="center"/>
    </xf>
    <xf numFmtId="4" fontId="29" fillId="0" borderId="16" xfId="1" applyNumberFormat="1" applyFont="1" applyFill="1" applyBorder="1" applyAlignment="1">
      <alignment horizontal="right" vertical="center" wrapText="1"/>
    </xf>
    <xf numFmtId="1" fontId="29" fillId="0" borderId="16" xfId="1" applyNumberFormat="1" applyFont="1" applyBorder="1" applyAlignment="1">
      <alignment horizontal="center" vertical="center" wrapText="1"/>
    </xf>
    <xf numFmtId="44" fontId="29" fillId="0" borderId="16" xfId="7" applyFont="1" applyBorder="1" applyAlignment="1">
      <alignment horizontal="center" vertical="center" wrapText="1"/>
    </xf>
    <xf numFmtId="0" fontId="29" fillId="0" borderId="32" xfId="1" applyFont="1" applyBorder="1" applyAlignment="1">
      <alignment horizontal="center" vertical="center" wrapText="1"/>
    </xf>
    <xf numFmtId="0" fontId="29" fillId="0" borderId="32" xfId="1" applyFont="1" applyBorder="1" applyAlignment="1">
      <alignment horizontal="left" vertical="center" wrapText="1"/>
    </xf>
    <xf numFmtId="0" fontId="29" fillId="0" borderId="32" xfId="1" applyFont="1" applyBorder="1" applyAlignment="1">
      <alignment horizontal="center" vertical="center" wrapText="1"/>
    </xf>
    <xf numFmtId="1" fontId="29" fillId="0" borderId="34" xfId="1" applyNumberFormat="1" applyFont="1" applyFill="1" applyBorder="1" applyAlignment="1">
      <alignment horizontal="center" vertical="center" wrapText="1"/>
    </xf>
    <xf numFmtId="0" fontId="35" fillId="0" borderId="13" xfId="3" applyFont="1" applyBorder="1" applyAlignment="1" applyProtection="1">
      <alignment horizontal="center" vertical="center" wrapText="1"/>
      <protection locked="0"/>
    </xf>
    <xf numFmtId="0" fontId="29" fillId="0" borderId="16" xfId="0" applyFont="1" applyBorder="1" applyAlignment="1" applyProtection="1">
      <alignment vertical="center" wrapText="1"/>
      <protection locked="0"/>
    </xf>
    <xf numFmtId="0" fontId="23" fillId="14" borderId="15" xfId="0" applyFont="1" applyFill="1" applyBorder="1" applyAlignment="1" applyProtection="1">
      <alignment vertical="center" wrapText="1"/>
      <protection locked="0"/>
    </xf>
    <xf numFmtId="0" fontId="21" fillId="14" borderId="20" xfId="0" applyFont="1" applyFill="1" applyBorder="1" applyAlignment="1">
      <alignment horizontal="center" vertical="center"/>
    </xf>
    <xf numFmtId="0" fontId="7" fillId="0" borderId="48" xfId="3" applyFont="1" applyBorder="1" applyAlignment="1" applyProtection="1">
      <alignment horizontal="center" vertical="center" wrapText="1"/>
      <protection locked="0"/>
    </xf>
    <xf numFmtId="9" fontId="7" fillId="6" borderId="51" xfId="2" applyFont="1" applyFill="1" applyBorder="1" applyAlignment="1">
      <alignment horizontal="center" vertical="center"/>
    </xf>
    <xf numFmtId="0" fontId="7" fillId="15" borderId="51" xfId="3" applyFont="1" applyFill="1" applyBorder="1" applyAlignment="1">
      <alignment horizontal="center" vertical="center"/>
    </xf>
    <xf numFmtId="9" fontId="7" fillId="3" borderId="48" xfId="2" applyFont="1" applyFill="1" applyBorder="1" applyAlignment="1">
      <alignment horizontal="center" vertical="center" wrapText="1"/>
    </xf>
    <xf numFmtId="0" fontId="36" fillId="0" borderId="16" xfId="0" applyFont="1" applyBorder="1" applyAlignment="1" applyProtection="1">
      <alignment vertical="center" wrapText="1"/>
      <protection locked="0"/>
    </xf>
    <xf numFmtId="0" fontId="23" fillId="0" borderId="16" xfId="0" applyFont="1" applyBorder="1" applyAlignment="1" applyProtection="1">
      <alignment vertical="center" wrapText="1"/>
      <protection locked="0"/>
    </xf>
    <xf numFmtId="0" fontId="3" fillId="0" borderId="16" xfId="0" applyFont="1" applyBorder="1" applyAlignment="1" applyProtection="1">
      <alignment vertical="center" wrapText="1"/>
      <protection locked="0"/>
    </xf>
    <xf numFmtId="0" fontId="7" fillId="0" borderId="16" xfId="3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29" fillId="0" borderId="16" xfId="0" applyFont="1" applyBorder="1" applyAlignment="1" applyProtection="1">
      <alignment horizontal="center" vertical="center" wrapText="1"/>
      <protection locked="0"/>
    </xf>
    <xf numFmtId="0" fontId="7" fillId="3" borderId="16" xfId="0" applyFont="1" applyFill="1" applyBorder="1" applyAlignment="1" applyProtection="1">
      <alignment horizontal="center" vertical="center" wrapText="1"/>
      <protection locked="0"/>
    </xf>
    <xf numFmtId="0" fontId="7" fillId="2" borderId="25" xfId="0" applyFont="1" applyFill="1" applyBorder="1" applyAlignment="1" applyProtection="1">
      <alignment horizontal="center" vertical="center" wrapText="1"/>
      <protection locked="0"/>
    </xf>
    <xf numFmtId="0" fontId="7" fillId="2" borderId="26" xfId="0" applyFont="1" applyFill="1" applyBorder="1" applyAlignment="1" applyProtection="1">
      <alignment horizontal="center" vertical="center" wrapText="1"/>
      <protection locked="0"/>
    </xf>
    <xf numFmtId="0" fontId="7" fillId="2" borderId="50" xfId="0" applyFont="1" applyFill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3" fillId="0" borderId="23" xfId="0" applyFont="1" applyBorder="1" applyAlignment="1" applyProtection="1">
      <alignment horizontal="center" vertical="center" wrapText="1"/>
      <protection locked="0"/>
    </xf>
    <xf numFmtId="0" fontId="5" fillId="14" borderId="16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3" fillId="2" borderId="45" xfId="0" applyFont="1" applyFill="1" applyBorder="1" applyAlignment="1" applyProtection="1">
      <alignment horizontal="center" vertical="center" wrapText="1"/>
      <protection locked="0"/>
    </xf>
    <xf numFmtId="0" fontId="3" fillId="2" borderId="46" xfId="0" applyFont="1" applyFill="1" applyBorder="1" applyAlignment="1" applyProtection="1">
      <alignment horizontal="center" vertical="center" wrapText="1"/>
      <protection locked="0"/>
    </xf>
    <xf numFmtId="0" fontId="3" fillId="2" borderId="47" xfId="0" applyFont="1" applyFill="1" applyBorder="1" applyAlignment="1" applyProtection="1">
      <alignment horizontal="center" vertical="center" wrapText="1"/>
      <protection locked="0"/>
    </xf>
    <xf numFmtId="0" fontId="3" fillId="2" borderId="27" xfId="0" applyFont="1" applyFill="1" applyBorder="1" applyAlignment="1" applyProtection="1">
      <alignment horizontal="center" vertical="center" wrapText="1"/>
      <protection locked="0"/>
    </xf>
    <xf numFmtId="0" fontId="3" fillId="2" borderId="28" xfId="0" applyFont="1" applyFill="1" applyBorder="1" applyAlignment="1" applyProtection="1">
      <alignment horizontal="center" vertical="center" wrapText="1"/>
      <protection locked="0"/>
    </xf>
    <xf numFmtId="0" fontId="3" fillId="2" borderId="54" xfId="0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0" fillId="0" borderId="16" xfId="0" applyBorder="1" applyAlignment="1">
      <alignment horizontal="center" vertical="center" wrapText="1"/>
    </xf>
    <xf numFmtId="0" fontId="3" fillId="0" borderId="16" xfId="3" applyFont="1" applyBorder="1" applyAlignment="1" applyProtection="1">
      <alignment horizontal="center" vertical="center" wrapText="1"/>
      <protection locked="0"/>
    </xf>
    <xf numFmtId="0" fontId="3" fillId="2" borderId="17" xfId="0" applyFont="1" applyFill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3" fillId="2" borderId="19" xfId="0" applyFont="1" applyFill="1" applyBorder="1" applyAlignment="1" applyProtection="1">
      <alignment horizontal="center" vertical="center" wrapText="1"/>
      <protection locked="0"/>
    </xf>
    <xf numFmtId="0" fontId="24" fillId="3" borderId="8" xfId="0" applyFont="1" applyFill="1" applyBorder="1" applyAlignment="1" applyProtection="1">
      <alignment horizontal="justify" vertical="center" wrapText="1"/>
      <protection locked="0"/>
    </xf>
    <xf numFmtId="0" fontId="24" fillId="3" borderId="0" xfId="0" applyFont="1" applyFill="1" applyAlignment="1" applyProtection="1">
      <alignment horizontal="justify" vertical="center" wrapText="1"/>
      <protection locked="0"/>
    </xf>
    <xf numFmtId="0" fontId="1" fillId="0" borderId="0" xfId="0" applyFont="1" applyAlignment="1">
      <alignment horizontal="center" vertical="center"/>
    </xf>
    <xf numFmtId="164" fontId="17" fillId="14" borderId="6" xfId="3" applyNumberFormat="1" applyFont="1" applyFill="1" applyBorder="1" applyAlignment="1">
      <alignment horizontal="center" vertical="center" wrapText="1"/>
    </xf>
    <xf numFmtId="164" fontId="17" fillId="14" borderId="0" xfId="3" applyNumberFormat="1" applyFont="1" applyFill="1" applyAlignment="1">
      <alignment horizontal="center" vertical="center" wrapText="1"/>
    </xf>
    <xf numFmtId="164" fontId="17" fillId="14" borderId="4" xfId="3" applyNumberFormat="1" applyFont="1" applyFill="1" applyBorder="1" applyAlignment="1">
      <alignment horizontal="center" vertical="center" wrapText="1"/>
    </xf>
    <xf numFmtId="164" fontId="17" fillId="14" borderId="5" xfId="3" applyNumberFormat="1" applyFont="1" applyFill="1" applyBorder="1" applyAlignment="1">
      <alignment horizontal="center" vertical="center" wrapText="1"/>
    </xf>
    <xf numFmtId="164" fontId="5" fillId="14" borderId="17" xfId="3" applyNumberFormat="1" applyFont="1" applyFill="1" applyBorder="1" applyAlignment="1">
      <alignment horizontal="center" vertical="center" wrapText="1"/>
    </xf>
    <xf numFmtId="164" fontId="5" fillId="14" borderId="13" xfId="3" applyNumberFormat="1" applyFont="1" applyFill="1" applyBorder="1" applyAlignment="1">
      <alignment horizontal="center" vertical="center" wrapText="1"/>
    </xf>
    <xf numFmtId="0" fontId="7" fillId="0" borderId="18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3" fillId="0" borderId="47" xfId="0" applyFont="1" applyBorder="1" applyAlignment="1" applyProtection="1">
      <alignment horizontal="center" vertical="center" wrapText="1"/>
      <protection locked="0"/>
    </xf>
    <xf numFmtId="9" fontId="5" fillId="14" borderId="16" xfId="2" applyNumberFormat="1" applyFont="1" applyFill="1" applyBorder="1" applyAlignment="1" applyProtection="1">
      <alignment horizontal="center" vertical="center" wrapText="1"/>
      <protection locked="0"/>
    </xf>
    <xf numFmtId="0" fontId="7" fillId="3" borderId="27" xfId="0" applyFont="1" applyFill="1" applyBorder="1" applyAlignment="1" applyProtection="1">
      <alignment horizontal="center" vertical="center" wrapText="1"/>
      <protection locked="0"/>
    </xf>
    <xf numFmtId="0" fontId="7" fillId="3" borderId="28" xfId="0" applyFont="1" applyFill="1" applyBorder="1" applyAlignment="1" applyProtection="1">
      <alignment horizontal="center" vertical="center" wrapText="1"/>
      <protection locked="0"/>
    </xf>
    <xf numFmtId="0" fontId="7" fillId="3" borderId="49" xfId="0" applyFont="1" applyFill="1" applyBorder="1" applyAlignment="1" applyProtection="1">
      <alignment horizontal="center" vertical="center" wrapText="1"/>
      <protection locked="0"/>
    </xf>
    <xf numFmtId="164" fontId="7" fillId="2" borderId="18" xfId="3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7" fillId="3" borderId="18" xfId="0" applyFont="1" applyFill="1" applyBorder="1" applyAlignment="1" applyProtection="1">
      <alignment horizontal="center" vertical="center" wrapText="1"/>
      <protection locked="0"/>
    </xf>
    <xf numFmtId="0" fontId="7" fillId="3" borderId="19" xfId="0" applyFont="1" applyFill="1" applyBorder="1" applyAlignment="1" applyProtection="1">
      <alignment horizontal="center" vertical="center" wrapText="1"/>
      <protection locked="0"/>
    </xf>
    <xf numFmtId="0" fontId="7" fillId="2" borderId="45" xfId="0" applyFont="1" applyFill="1" applyBorder="1" applyAlignment="1" applyProtection="1">
      <alignment horizontal="center" vertical="center" wrapText="1"/>
      <protection locked="0"/>
    </xf>
    <xf numFmtId="0" fontId="7" fillId="2" borderId="46" xfId="0" applyFont="1" applyFill="1" applyBorder="1" applyAlignment="1" applyProtection="1">
      <alignment horizontal="center" vertical="center" wrapText="1"/>
      <protection locked="0"/>
    </xf>
    <xf numFmtId="0" fontId="7" fillId="2" borderId="47" xfId="0" applyFont="1" applyFill="1" applyBorder="1" applyAlignment="1" applyProtection="1">
      <alignment horizontal="center" vertical="center" wrapText="1"/>
      <protection locked="0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3" fillId="2" borderId="52" xfId="0" applyFont="1" applyFill="1" applyBorder="1" applyAlignment="1" applyProtection="1">
      <alignment horizontal="center" vertical="center" wrapText="1"/>
      <protection locked="0"/>
    </xf>
    <xf numFmtId="0" fontId="3" fillId="2" borderId="24" xfId="0" applyFont="1" applyFill="1" applyBorder="1" applyAlignment="1" applyProtection="1">
      <alignment horizontal="center" vertical="center" wrapText="1"/>
      <protection locked="0"/>
    </xf>
    <xf numFmtId="0" fontId="3" fillId="2" borderId="53" xfId="0" applyFont="1" applyFill="1" applyBorder="1" applyAlignment="1" applyProtection="1">
      <alignment horizontal="center" vertical="center" wrapText="1"/>
      <protection locked="0"/>
    </xf>
    <xf numFmtId="0" fontId="36" fillId="0" borderId="16" xfId="0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left" vertical="center"/>
    </xf>
    <xf numFmtId="0" fontId="29" fillId="0" borderId="21" xfId="0" applyFont="1" applyBorder="1" applyAlignment="1" applyProtection="1">
      <alignment horizontal="center" vertical="center" wrapText="1"/>
      <protection locked="0"/>
    </xf>
    <xf numFmtId="0" fontId="29" fillId="0" borderId="22" xfId="0" applyFont="1" applyBorder="1" applyAlignment="1" applyProtection="1">
      <alignment horizontal="center" vertical="center" wrapText="1"/>
      <protection locked="0"/>
    </xf>
    <xf numFmtId="0" fontId="29" fillId="0" borderId="23" xfId="0" applyFont="1" applyBorder="1" applyAlignment="1" applyProtection="1">
      <alignment horizontal="center" vertical="center" wrapText="1"/>
      <protection locked="0"/>
    </xf>
    <xf numFmtId="0" fontId="23" fillId="0" borderId="16" xfId="0" applyFont="1" applyBorder="1" applyAlignment="1" applyProtection="1">
      <alignment horizontal="center" vertical="center" wrapText="1"/>
      <protection locked="0"/>
    </xf>
    <xf numFmtId="0" fontId="3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2" fillId="0" borderId="0" xfId="1" applyFont="1" applyAlignment="1">
      <alignment horizontal="center" vertical="center"/>
    </xf>
    <xf numFmtId="0" fontId="29" fillId="0" borderId="37" xfId="1" applyFont="1" applyBorder="1" applyAlignment="1">
      <alignment horizontal="left" vertical="center" wrapText="1"/>
    </xf>
    <xf numFmtId="0" fontId="29" fillId="0" borderId="43" xfId="1" applyFont="1" applyBorder="1" applyAlignment="1">
      <alignment horizontal="left" vertical="center" wrapText="1"/>
    </xf>
    <xf numFmtId="0" fontId="29" fillId="0" borderId="34" xfId="1" applyFont="1" applyBorder="1" applyAlignment="1">
      <alignment horizontal="left" vertical="center" wrapText="1"/>
    </xf>
    <xf numFmtId="4" fontId="27" fillId="7" borderId="16" xfId="1" applyNumberFormat="1" applyFont="1" applyFill="1" applyBorder="1" applyAlignment="1">
      <alignment horizontal="center" vertical="center" wrapText="1"/>
    </xf>
    <xf numFmtId="4" fontId="27" fillId="8" borderId="16" xfId="1" applyNumberFormat="1" applyFont="1" applyFill="1" applyBorder="1" applyAlignment="1">
      <alignment horizontal="center" vertical="center" wrapText="1"/>
    </xf>
    <xf numFmtId="0" fontId="27" fillId="4" borderId="21" xfId="1" applyFont="1" applyFill="1" applyBorder="1" applyAlignment="1">
      <alignment horizontal="center" vertical="center" wrapText="1"/>
    </xf>
    <xf numFmtId="0" fontId="27" fillId="4" borderId="22" xfId="1" applyFont="1" applyFill="1" applyBorder="1" applyAlignment="1">
      <alignment horizontal="center" vertical="center" wrapText="1"/>
    </xf>
    <xf numFmtId="0" fontId="29" fillId="13" borderId="0" xfId="1" applyFont="1" applyFill="1" applyAlignment="1">
      <alignment horizontal="justify" vertical="center" wrapText="1"/>
    </xf>
    <xf numFmtId="0" fontId="29" fillId="0" borderId="41" xfId="1" applyFont="1" applyBorder="1" applyAlignment="1">
      <alignment horizontal="center" vertical="center" wrapText="1"/>
    </xf>
    <xf numFmtId="0" fontId="29" fillId="0" borderId="36" xfId="1" applyFont="1" applyBorder="1" applyAlignment="1">
      <alignment horizontal="center" vertical="center" wrapText="1"/>
    </xf>
    <xf numFmtId="0" fontId="29" fillId="0" borderId="30" xfId="1" applyFont="1" applyBorder="1" applyAlignment="1">
      <alignment horizontal="center" vertical="center" wrapText="1"/>
    </xf>
    <xf numFmtId="4" fontId="27" fillId="9" borderId="16" xfId="1" applyNumberFormat="1" applyFont="1" applyFill="1" applyBorder="1" applyAlignment="1">
      <alignment horizontal="center" vertical="center" wrapText="1"/>
    </xf>
    <xf numFmtId="0" fontId="29" fillId="0" borderId="32" xfId="1" applyFont="1" applyBorder="1" applyAlignment="1">
      <alignment horizontal="left" vertical="center" wrapText="1"/>
    </xf>
    <xf numFmtId="0" fontId="29" fillId="0" borderId="33" xfId="1" applyFont="1" applyBorder="1" applyAlignment="1">
      <alignment horizontal="left" vertical="center" wrapText="1"/>
    </xf>
    <xf numFmtId="0" fontId="27" fillId="4" borderId="25" xfId="1" applyFont="1" applyFill="1" applyBorder="1" applyAlignment="1">
      <alignment horizontal="center" vertical="center" wrapText="1"/>
    </xf>
    <xf numFmtId="0" fontId="27" fillId="4" borderId="26" xfId="1" applyFont="1" applyFill="1" applyBorder="1" applyAlignment="1">
      <alignment horizontal="center" vertical="center" wrapText="1"/>
    </xf>
    <xf numFmtId="4" fontId="27" fillId="10" borderId="16" xfId="1" applyNumberFormat="1" applyFont="1" applyFill="1" applyBorder="1" applyAlignment="1">
      <alignment horizontal="center" vertical="center" wrapText="1"/>
    </xf>
    <xf numFmtId="0" fontId="29" fillId="0" borderId="36" xfId="1" applyFont="1" applyBorder="1" applyAlignment="1">
      <alignment horizontal="left" vertical="center" wrapText="1"/>
    </xf>
    <xf numFmtId="0" fontId="29" fillId="0" borderId="35" xfId="1" applyFont="1" applyBorder="1" applyAlignment="1">
      <alignment horizontal="left" vertical="center" wrapText="1"/>
    </xf>
    <xf numFmtId="0" fontId="27" fillId="4" borderId="42" xfId="1" applyFont="1" applyFill="1" applyBorder="1" applyAlignment="1">
      <alignment horizontal="center" vertical="center" wrapText="1"/>
    </xf>
    <xf numFmtId="4" fontId="27" fillId="4" borderId="16" xfId="1" applyNumberFormat="1" applyFont="1" applyFill="1" applyBorder="1" applyAlignment="1">
      <alignment horizontal="center" vertical="center" wrapText="1"/>
    </xf>
    <xf numFmtId="0" fontId="29" fillId="0" borderId="29" xfId="1" applyFont="1" applyBorder="1" applyAlignment="1">
      <alignment horizontal="center" vertical="center" wrapText="1"/>
    </xf>
    <xf numFmtId="0" fontId="29" fillId="0" borderId="44" xfId="1" applyFont="1" applyBorder="1" applyAlignment="1">
      <alignment horizontal="center" vertical="center" wrapText="1"/>
    </xf>
    <xf numFmtId="0" fontId="27" fillId="4" borderId="39" xfId="1" applyFont="1" applyFill="1" applyBorder="1" applyAlignment="1">
      <alignment horizontal="center" vertical="center" wrapText="1"/>
    </xf>
    <xf numFmtId="0" fontId="27" fillId="4" borderId="29" xfId="1" applyFont="1" applyFill="1" applyBorder="1" applyAlignment="1">
      <alignment horizontal="center" vertical="center" wrapText="1"/>
    </xf>
    <xf numFmtId="0" fontId="29" fillId="0" borderId="38" xfId="1" applyFont="1" applyBorder="1" applyAlignment="1">
      <alignment horizontal="center" vertical="center" wrapText="1"/>
    </xf>
    <xf numFmtId="0" fontId="29" fillId="0" borderId="31" xfId="1" applyFont="1" applyBorder="1" applyAlignment="1">
      <alignment horizontal="center" vertical="center" wrapText="1"/>
    </xf>
    <xf numFmtId="0" fontId="29" fillId="0" borderId="32" xfId="1" applyFont="1" applyBorder="1" applyAlignment="1">
      <alignment horizontal="center" vertical="center" wrapText="1"/>
    </xf>
    <xf numFmtId="0" fontId="26" fillId="0" borderId="21" xfId="8" applyFont="1" applyFill="1" applyBorder="1" applyAlignment="1">
      <alignment horizontal="left" vertical="center" wrapText="1"/>
    </xf>
    <xf numFmtId="0" fontId="26" fillId="0" borderId="22" xfId="8" applyFont="1" applyFill="1" applyBorder="1" applyAlignment="1">
      <alignment horizontal="left" vertical="center" wrapText="1"/>
    </xf>
    <xf numFmtId="0" fontId="26" fillId="0" borderId="23" xfId="8" applyFont="1" applyFill="1" applyBorder="1" applyAlignment="1">
      <alignment horizontal="left" vertical="center" wrapText="1"/>
    </xf>
    <xf numFmtId="0" fontId="26" fillId="0" borderId="21" xfId="8" applyFont="1" applyBorder="1" applyAlignment="1">
      <alignment horizontal="justify" vertical="center" wrapText="1"/>
    </xf>
    <xf numFmtId="0" fontId="26" fillId="0" borderId="22" xfId="8" applyFont="1" applyBorder="1" applyAlignment="1">
      <alignment horizontal="justify" vertical="center" wrapText="1"/>
    </xf>
    <xf numFmtId="0" fontId="26" fillId="0" borderId="23" xfId="8" applyFont="1" applyBorder="1" applyAlignment="1">
      <alignment horizontal="justify" vertical="center" wrapText="1"/>
    </xf>
    <xf numFmtId="0" fontId="17" fillId="4" borderId="24" xfId="8" applyFont="1" applyFill="1" applyBorder="1" applyAlignment="1">
      <alignment horizontal="center" vertical="center" wrapText="1"/>
    </xf>
    <xf numFmtId="0" fontId="17" fillId="4" borderId="0" xfId="8" applyFont="1" applyFill="1" applyBorder="1" applyAlignment="1">
      <alignment horizontal="center" vertical="center" wrapText="1"/>
    </xf>
    <xf numFmtId="0" fontId="26" fillId="12" borderId="21" xfId="8" applyFont="1" applyFill="1" applyBorder="1" applyAlignment="1">
      <alignment horizontal="left" vertical="center" wrapText="1"/>
    </xf>
    <xf numFmtId="0" fontId="26" fillId="12" borderId="22" xfId="8" applyFont="1" applyFill="1" applyBorder="1" applyAlignment="1">
      <alignment horizontal="left" vertical="center" wrapText="1"/>
    </xf>
    <xf numFmtId="0" fontId="26" fillId="12" borderId="23" xfId="8" applyFont="1" applyFill="1" applyBorder="1" applyAlignment="1">
      <alignment horizontal="left" vertical="center" wrapText="1"/>
    </xf>
    <xf numFmtId="0" fontId="26" fillId="0" borderId="21" xfId="8" applyFont="1" applyBorder="1" applyAlignment="1">
      <alignment horizontal="left" vertical="center" wrapText="1"/>
    </xf>
    <xf numFmtId="0" fontId="26" fillId="0" borderId="22" xfId="8" applyFont="1" applyBorder="1" applyAlignment="1">
      <alignment horizontal="left" vertical="center" wrapText="1"/>
    </xf>
    <xf numFmtId="0" fontId="26" fillId="0" borderId="23" xfId="8" applyFont="1" applyBorder="1" applyAlignment="1">
      <alignment horizontal="left" vertical="center" wrapText="1"/>
    </xf>
  </cellXfs>
  <cellStyles count="10">
    <cellStyle name="Hipervínculo 2" xfId="6" xr:uid="{094758C8-B68D-4D61-A979-7739F7FA6388}"/>
    <cellStyle name="Moneda" xfId="7" builtinId="4"/>
    <cellStyle name="Normal" xfId="0" builtinId="0"/>
    <cellStyle name="Normal 2" xfId="1" xr:uid="{00000000-0005-0000-0000-000002000000}"/>
    <cellStyle name="Normal 2 2" xfId="9" xr:uid="{9516702A-70E2-45A1-9DF6-05552B74D2B8}"/>
    <cellStyle name="Normal 3" xfId="4" xr:uid="{00000000-0005-0000-0000-000003000000}"/>
    <cellStyle name="Normal 4" xfId="5" xr:uid="{D45A3947-9D49-4518-9CB4-CD030DBD1FCB}"/>
    <cellStyle name="Normal 5" xfId="8" xr:uid="{75D914AD-9D73-4E38-A413-0F65030D0D96}"/>
    <cellStyle name="Normal_PAT PRESENTACION_indicadores_modernizacion_abril24" xfId="3" xr:uid="{00000000-0005-0000-0000-000004000000}"/>
    <cellStyle name="Porcentaje" xfId="2" builtinId="5"/>
  </cellStyles>
  <dxfs count="0"/>
  <tableStyles count="0" defaultTableStyle="TableStyleMedium2" defaultPivotStyle="PivotStyleLight16"/>
  <colors>
    <mruColors>
      <color rgb="FF0000FF"/>
      <color rgb="FF74142D"/>
      <color rgb="FFAA1738"/>
      <color rgb="FF990000"/>
      <color rgb="FFCCFF33"/>
      <color rgb="FFFFE1E1"/>
      <color rgb="FF4D5258"/>
      <color rgb="FFBC945B"/>
      <color rgb="FF99003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394856</xdr:colOff>
          <xdr:row>0</xdr:row>
          <xdr:rowOff>238991</xdr:rowOff>
        </xdr:from>
        <xdr:to>
          <xdr:col>18</xdr:col>
          <xdr:colOff>80531</xdr:colOff>
          <xdr:row>3</xdr:row>
          <xdr:rowOff>209357</xdr:rowOff>
        </xdr:to>
        <xdr:pic>
          <xdr:nvPicPr>
            <xdr:cNvPr id="2" name="Imagen 1">
              <a:extLst>
                <a:ext uri="{FF2B5EF4-FFF2-40B4-BE49-F238E27FC236}">
                  <a16:creationId xmlns:a16="http://schemas.microsoft.com/office/drawing/2014/main" id="{90471836-C128-4338-AE6F-432DFEE5690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345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4282306" y="238991"/>
              <a:ext cx="2447925" cy="11620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20</xdr:col>
      <xdr:colOff>2653393</xdr:colOff>
      <xdr:row>1</xdr:row>
      <xdr:rowOff>0</xdr:rowOff>
    </xdr:from>
    <xdr:to>
      <xdr:col>21</xdr:col>
      <xdr:colOff>1717903</xdr:colOff>
      <xdr:row>2</xdr:row>
      <xdr:rowOff>221524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ACD08A8-2F49-42FF-8B2F-A342B6935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78929" y="476250"/>
          <a:ext cx="1785938" cy="607060"/>
        </a:xfrm>
        <a:prstGeom prst="rect">
          <a:avLst/>
        </a:prstGeom>
      </xdr:spPr>
    </xdr:pic>
    <xdr:clientData/>
  </xdr:twoCellAnchor>
  <xdr:twoCellAnchor>
    <xdr:from>
      <xdr:col>19</xdr:col>
      <xdr:colOff>158750</xdr:colOff>
      <xdr:row>0</xdr:row>
      <xdr:rowOff>408215</xdr:rowOff>
    </xdr:from>
    <xdr:to>
      <xdr:col>20</xdr:col>
      <xdr:colOff>2062142</xdr:colOff>
      <xdr:row>2</xdr:row>
      <xdr:rowOff>174411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BB8C51D-62FD-4377-8090-9D7F9E314C37}"/>
            </a:ext>
          </a:extLst>
        </xdr:cNvPr>
        <xdr:cNvSpPr txBox="1"/>
      </xdr:nvSpPr>
      <xdr:spPr>
        <a:xfrm>
          <a:off x="15240000" y="408215"/>
          <a:ext cx="2447678" cy="6279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800" b="1">
              <a:solidFill>
                <a:schemeClr val="accent5">
                  <a:lumMod val="75000"/>
                </a:schemeClr>
              </a:solidFill>
            </a:rPr>
            <a:t>Logo de la Institución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47626</xdr:rowOff>
        </xdr:from>
        <xdr:to>
          <xdr:col>1</xdr:col>
          <xdr:colOff>1131094</xdr:colOff>
          <xdr:row>3</xdr:row>
          <xdr:rowOff>166688</xdr:rowOff>
        </xdr:to>
        <xdr:pic>
          <xdr:nvPicPr>
            <xdr:cNvPr id="2" name="Imagen 1">
              <a:extLst>
                <a:ext uri="{FF2B5EF4-FFF2-40B4-BE49-F238E27FC236}">
                  <a16:creationId xmlns:a16="http://schemas.microsoft.com/office/drawing/2014/main" id="{71283843-9B60-4A1C-9791-C6ECAA77CC9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1561"/>
                </a:ext>
              </a:extLst>
            </xdr:cNvPicPr>
          </xdr:nvPicPr>
          <xdr:blipFill rotWithShape="1">
            <a:blip xmlns:r="http://schemas.openxmlformats.org/officeDocument/2006/relationships" r:embed="rId1"/>
            <a:srcRect l="4848" t="14830" r="6943" b="26907"/>
            <a:stretch/>
          </xdr:blipFill>
          <xdr:spPr bwMode="auto">
            <a:xfrm>
              <a:off x="0" y="47626"/>
              <a:ext cx="2166938" cy="65484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CyTG\Mi%20unidad\Depto%20Simpl%20Admon\Procesos\SCYTG-ARCR-01%20R01%20V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CyTG\Mi%20unidad\COCODI\Control%20de%20Riesg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Datos Generales"/>
      <sheetName val="Evaluación de Riesgos"/>
      <sheetName val="Actividades de Control"/>
      <sheetName val="Mapa de Riesgo"/>
      <sheetName val="Resumen"/>
      <sheetName val="Datos de Ayuda"/>
      <sheetName val="SCYTG-ARCR-01 R01 V04"/>
    </sheetNames>
    <sheetDataSet>
      <sheetData sheetId="0"/>
      <sheetData sheetId="1"/>
      <sheetData sheetId="2">
        <row r="5">
          <cell r="AP5" t="str">
            <v>Clasificación Causas</v>
          </cell>
        </row>
        <row r="6">
          <cell r="AP6" t="str">
            <v>Humano</v>
          </cell>
        </row>
        <row r="7">
          <cell r="AP7" t="str">
            <v>Financiero Presupuestal</v>
          </cell>
        </row>
        <row r="8">
          <cell r="AP8" t="str">
            <v>Técnico-Administrativo</v>
          </cell>
        </row>
        <row r="9">
          <cell r="AP9" t="str">
            <v>TIC's</v>
          </cell>
        </row>
        <row r="10">
          <cell r="AP10" t="str">
            <v>Material</v>
          </cell>
        </row>
        <row r="11">
          <cell r="AP11" t="str">
            <v>Normativo</v>
          </cell>
        </row>
        <row r="12">
          <cell r="AP12" t="str">
            <v>Entorno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ON RIESGOS"/>
      <sheetName val="PROBABILIDAD"/>
      <sheetName val="PROCESOS"/>
    </sheetNames>
    <sheetDataSet>
      <sheetData sheetId="0">
        <row r="3">
          <cell r="AL3"/>
        </row>
        <row r="4">
          <cell r="AL4"/>
        </row>
        <row r="5">
          <cell r="AL5"/>
        </row>
        <row r="6">
          <cell r="AL6"/>
        </row>
      </sheetData>
      <sheetData sheetId="1"/>
      <sheetData sheetId="2">
        <row r="4">
          <cell r="B4" t="str">
            <v>DCS</v>
          </cell>
        </row>
        <row r="5">
          <cell r="B5" t="str">
            <v>RDC</v>
          </cell>
        </row>
        <row r="6">
          <cell r="B6" t="str">
            <v>DRP</v>
          </cell>
        </row>
        <row r="7">
          <cell r="B7" t="str">
            <v>CRS</v>
          </cell>
        </row>
        <row r="8">
          <cell r="B8" t="str">
            <v>CGP</v>
          </cell>
        </row>
        <row r="9">
          <cell r="B9" t="str">
            <v>ECC</v>
          </cell>
        </row>
        <row r="10">
          <cell r="B10" t="str">
            <v>DSM</v>
          </cell>
        </row>
        <row r="11">
          <cell r="B11" t="str">
            <v>AMQ</v>
          </cell>
        </row>
        <row r="12">
          <cell r="B12" t="str">
            <v>ATE</v>
          </cell>
        </row>
        <row r="13">
          <cell r="B13" t="str">
            <v>CME</v>
          </cell>
        </row>
        <row r="14">
          <cell r="B14" t="str">
            <v>VME</v>
          </cell>
        </row>
        <row r="15">
          <cell r="B15" t="str">
            <v>SDP</v>
          </cell>
        </row>
        <row r="16">
          <cell r="B16" t="str">
            <v>VTE</v>
          </cell>
        </row>
        <row r="17">
          <cell r="B17" t="str">
            <v>PAU</v>
          </cell>
        </row>
        <row r="18">
          <cell r="B18" t="str">
            <v>BME</v>
          </cell>
        </row>
        <row r="19">
          <cell r="B19" t="str">
            <v>VSM</v>
          </cell>
        </row>
        <row r="20">
          <cell r="B20" t="str">
            <v>VBL</v>
          </cell>
        </row>
        <row r="21">
          <cell r="B21" t="str">
            <v>PSM</v>
          </cell>
        </row>
        <row r="22">
          <cell r="B22" t="str">
            <v>VST</v>
          </cell>
        </row>
        <row r="23">
          <cell r="B23" t="str">
            <v>DSA</v>
          </cell>
        </row>
        <row r="24">
          <cell r="B24" t="str">
            <v>DEP</v>
          </cell>
        </row>
        <row r="25">
          <cell r="B25" t="str">
            <v>VBE</v>
          </cell>
        </row>
        <row r="26">
          <cell r="B26" t="str">
            <v>DNI</v>
          </cell>
        </row>
        <row r="27">
          <cell r="B27" t="str">
            <v>ERC</v>
          </cell>
        </row>
        <row r="28">
          <cell r="B28" t="str">
            <v>DEC</v>
          </cell>
        </row>
        <row r="29">
          <cell r="B29" t="str">
            <v>PIE</v>
          </cell>
        </row>
        <row r="30">
          <cell r="B30" t="str">
            <v>DIV</v>
          </cell>
        </row>
        <row r="31">
          <cell r="B31" t="str">
            <v>CZT</v>
          </cell>
        </row>
        <row r="32">
          <cell r="B32" t="str">
            <v>DTV</v>
          </cell>
        </row>
        <row r="33">
          <cell r="B33" t="str">
            <v>IMJ</v>
          </cell>
        </row>
        <row r="34">
          <cell r="B34" t="str">
            <v>OJB</v>
          </cell>
        </row>
        <row r="35">
          <cell r="B35" t="str">
            <v>EAS</v>
          </cell>
        </row>
        <row r="36">
          <cell r="B36" t="str">
            <v>AMA</v>
          </cell>
        </row>
        <row r="37">
          <cell r="B37" t="str">
            <v>COC</v>
          </cell>
        </row>
        <row r="38">
          <cell r="B38" t="str">
            <v>SPC</v>
          </cell>
        </row>
        <row r="39">
          <cell r="B39" t="str">
            <v>GRF</v>
          </cell>
        </row>
        <row r="40">
          <cell r="B40" t="str">
            <v>DSP</v>
          </cell>
        </row>
        <row r="41">
          <cell r="B41" t="str">
            <v>PRA</v>
          </cell>
        </row>
        <row r="42">
          <cell r="B42" t="str">
            <v>IPE</v>
          </cell>
        </row>
        <row r="43">
          <cell r="B43" t="str">
            <v>DEN</v>
          </cell>
        </row>
        <row r="44">
          <cell r="B44" t="str">
            <v>CON</v>
          </cell>
        </row>
        <row r="45">
          <cell r="B45" t="str">
            <v>AER</v>
          </cell>
        </row>
        <row r="46">
          <cell r="B46" t="str">
            <v>AUE</v>
          </cell>
        </row>
        <row r="47">
          <cell r="B47" t="str">
            <v>DCY</v>
          </cell>
        </row>
        <row r="48">
          <cell r="B48" t="str">
            <v>SEG</v>
          </cell>
        </row>
        <row r="49">
          <cell r="B49" t="str">
            <v>SQO</v>
          </cell>
        </row>
        <row r="50">
          <cell r="B50" t="str">
            <v>DAO</v>
          </cell>
        </row>
        <row r="51">
          <cell r="B51" t="str">
            <v>VFO</v>
          </cell>
        </row>
        <row r="52">
          <cell r="B52" t="str">
            <v>DPT</v>
          </cell>
        </row>
        <row r="53">
          <cell r="B53" t="str">
            <v>SAI</v>
          </cell>
        </row>
        <row r="54">
          <cell r="B54" t="str">
            <v>COI</v>
          </cell>
        </row>
        <row r="55">
          <cell r="B55" t="str">
            <v>DCM</v>
          </cell>
        </row>
        <row r="56">
          <cell r="B56" t="str">
            <v>AIC</v>
          </cell>
        </row>
        <row r="57">
          <cell r="B57" t="str">
            <v>CSN</v>
          </cell>
        </row>
        <row r="58">
          <cell r="B58" t="str">
            <v>POP</v>
          </cell>
        </row>
        <row r="59">
          <cell r="B59" t="str">
            <v>IAC</v>
          </cell>
        </row>
        <row r="60">
          <cell r="B60" t="str">
            <v>RCS</v>
          </cell>
        </row>
        <row r="61">
          <cell r="B61" t="str">
            <v>STU</v>
          </cell>
        </row>
        <row r="62">
          <cell r="B62" t="str">
            <v>ETU</v>
          </cell>
        </row>
        <row r="63">
          <cell r="B63" t="str">
            <v>DTU</v>
          </cell>
        </row>
        <row r="64">
          <cell r="B64" t="str">
            <v>CTU</v>
          </cell>
        </row>
        <row r="65">
          <cell r="B65" t="str">
            <v>CIT</v>
          </cell>
        </row>
        <row r="66">
          <cell r="B66" t="str">
            <v>AEV</v>
          </cell>
        </row>
        <row r="67">
          <cell r="B67" t="str">
            <v>AFI</v>
          </cell>
        </row>
        <row r="68">
          <cell r="B68" t="str">
            <v>DTA</v>
          </cell>
        </row>
        <row r="69">
          <cell r="B69" t="str">
            <v>DGO</v>
          </cell>
        </row>
        <row r="70">
          <cell r="B70" t="str">
            <v>PTM</v>
          </cell>
        </row>
        <row r="71">
          <cell r="B71" t="str">
            <v>DRE</v>
          </cell>
        </row>
        <row r="72">
          <cell r="B72" t="str">
            <v>DVP</v>
          </cell>
        </row>
        <row r="73">
          <cell r="B73" t="str">
            <v>DAS</v>
          </cell>
        </row>
        <row r="74">
          <cell r="B74" t="str">
            <v>DJU</v>
          </cell>
        </row>
        <row r="75">
          <cell r="B75" t="str">
            <v>FBA</v>
          </cell>
        </row>
        <row r="76">
          <cell r="B76" t="str">
            <v>RCC</v>
          </cell>
        </row>
        <row r="77">
          <cell r="B77" t="str">
            <v>OED</v>
          </cell>
        </row>
        <row r="78">
          <cell r="B78" t="str">
            <v>CDO</v>
          </cell>
        </row>
        <row r="79">
          <cell r="B79" t="str">
            <v>DPC</v>
          </cell>
        </row>
        <row r="80">
          <cell r="B80" t="str">
            <v>OAC</v>
          </cell>
        </row>
        <row r="81">
          <cell r="B81" t="str">
            <v>AAP</v>
          </cell>
        </row>
        <row r="82">
          <cell r="B82" t="str">
            <v>DBB</v>
          </cell>
        </row>
        <row r="83">
          <cell r="B83" t="str">
            <v>DCG</v>
          </cell>
        </row>
        <row r="84">
          <cell r="B84" t="str">
            <v>DEG</v>
          </cell>
        </row>
        <row r="85">
          <cell r="B85" t="str">
            <v>PFF</v>
          </cell>
        </row>
        <row r="86">
          <cell r="B86" t="str">
            <v>DCO</v>
          </cell>
        </row>
        <row r="87">
          <cell r="B87" t="str">
            <v>DSC</v>
          </cell>
        </row>
        <row r="88">
          <cell r="B88" t="str">
            <v>ASO</v>
          </cell>
        </row>
        <row r="89">
          <cell r="B89" t="str">
            <v>ACC</v>
          </cell>
        </row>
        <row r="90">
          <cell r="B90" t="str">
            <v>OSR</v>
          </cell>
        </row>
        <row r="91">
          <cell r="B91" t="str">
            <v>CMR</v>
          </cell>
        </row>
        <row r="92">
          <cell r="B92" t="str">
            <v>ASV</v>
          </cell>
        </row>
        <row r="93">
          <cell r="B93" t="str">
            <v>IAS</v>
          </cell>
        </row>
        <row r="94">
          <cell r="B94" t="str">
            <v>DMS</v>
          </cell>
        </row>
        <row r="95">
          <cell r="B95" t="str">
            <v>RSR</v>
          </cell>
        </row>
        <row r="96">
          <cell r="B96" t="str">
            <v>ABS</v>
          </cell>
        </row>
        <row r="97">
          <cell r="B97" t="str">
            <v>PCA</v>
          </cell>
        </row>
        <row r="98">
          <cell r="B98" t="str">
            <v>SBS</v>
          </cell>
        </row>
        <row r="99">
          <cell r="B99" t="str">
            <v>DRM</v>
          </cell>
        </row>
        <row r="100">
          <cell r="B100" t="str">
            <v>MVE</v>
          </cell>
        </row>
        <row r="101">
          <cell r="B101" t="str">
            <v>PAA</v>
          </cell>
        </row>
        <row r="102">
          <cell r="B102" t="str">
            <v>ERN</v>
          </cell>
        </row>
        <row r="103">
          <cell r="B103" t="str">
            <v>DRH</v>
          </cell>
        </row>
        <row r="104">
          <cell r="B104" t="str">
            <v>CAP</v>
          </cell>
        </row>
        <row r="105">
          <cell r="B105" t="str">
            <v>SCO</v>
          </cell>
        </row>
        <row r="106">
          <cell r="B106" t="str">
            <v>GAP</v>
          </cell>
        </row>
        <row r="107">
          <cell r="B107" t="str">
            <v>PSS</v>
          </cell>
        </row>
        <row r="108">
          <cell r="B108" t="str">
            <v>AJP</v>
          </cell>
        </row>
        <row r="109">
          <cell r="B109" t="str">
            <v>PSP</v>
          </cell>
        </row>
        <row r="110">
          <cell r="B110" t="str">
            <v>SSH</v>
          </cell>
        </row>
        <row r="111">
          <cell r="B111" t="str">
            <v>LDI</v>
          </cell>
        </row>
        <row r="112">
          <cell r="B112" t="str">
            <v>DFI</v>
          </cell>
        </row>
        <row r="113">
          <cell r="B113" t="str">
            <v>EPJ</v>
          </cell>
        </row>
        <row r="114">
          <cell r="B114" t="str">
            <v>DIN</v>
          </cell>
        </row>
        <row r="115">
          <cell r="B115" t="str">
            <v>REI</v>
          </cell>
        </row>
        <row r="116">
          <cell r="B116" t="str">
            <v>LFU</v>
          </cell>
        </row>
        <row r="117">
          <cell r="B117" t="str">
            <v>PRI</v>
          </cell>
        </row>
        <row r="118">
          <cell r="B118" t="str">
            <v>DCI</v>
          </cell>
        </row>
        <row r="119">
          <cell r="B119" t="str">
            <v>DZO</v>
          </cell>
        </row>
        <row r="120">
          <cell r="B120" t="str">
            <v>SSP</v>
          </cell>
        </row>
        <row r="121">
          <cell r="B121" t="str">
            <v>VMT</v>
          </cell>
        </row>
        <row r="122">
          <cell r="B122" t="str">
            <v>DPA</v>
          </cell>
        </row>
        <row r="123">
          <cell r="B123" t="str">
            <v>CSS</v>
          </cell>
        </row>
        <row r="124">
          <cell r="B124" t="str">
            <v>DPR</v>
          </cell>
        </row>
        <row r="125">
          <cell r="B125" t="str">
            <v>DAC</v>
          </cell>
        </row>
        <row r="126">
          <cell r="B126" t="str">
            <v>DCV</v>
          </cell>
        </row>
        <row r="127">
          <cell r="B127" t="str">
            <v>DPP</v>
          </cell>
        </row>
        <row r="128">
          <cell r="B128" t="str">
            <v>PPA</v>
          </cell>
        </row>
        <row r="129">
          <cell r="B129" t="str">
            <v>SRT</v>
          </cell>
        </row>
        <row r="130">
          <cell r="B130" t="str">
            <v>GVO</v>
          </cell>
        </row>
        <row r="131">
          <cell r="B131" t="str">
            <v>ISA</v>
          </cell>
        </row>
        <row r="132">
          <cell r="B132" t="str">
            <v>IPC</v>
          </cell>
        </row>
        <row r="133">
          <cell r="B133" t="str">
            <v>DUV</v>
          </cell>
        </row>
        <row r="134">
          <cell r="B134" t="str">
            <v>FUS</v>
          </cell>
        </row>
        <row r="135">
          <cell r="B135" t="str">
            <v>DOP</v>
          </cell>
        </row>
        <row r="136">
          <cell r="B136" t="str">
            <v>AOB</v>
          </cell>
        </row>
        <row r="137">
          <cell r="B137" t="str">
            <v>PRE</v>
          </cell>
        </row>
        <row r="138">
          <cell r="B138" t="str">
            <v>PCO</v>
          </cell>
        </row>
        <row r="139">
          <cell r="B139" t="str">
            <v>ESO</v>
          </cell>
        </row>
        <row r="140">
          <cell r="B140" t="str">
            <v>TCE</v>
          </cell>
        </row>
        <row r="141">
          <cell r="B141" t="str">
            <v>EET</v>
          </cell>
        </row>
        <row r="142">
          <cell r="B142" t="str">
            <v>DMP</v>
          </cell>
        </row>
        <row r="143">
          <cell r="B143" t="str">
            <v>DLV</v>
          </cell>
        </row>
        <row r="144">
          <cell r="B144" t="str">
            <v>ELV</v>
          </cell>
        </row>
        <row r="145">
          <cell r="B145" t="str">
            <v>IOB</v>
          </cell>
        </row>
        <row r="146">
          <cell r="B146" t="str">
            <v>LIA</v>
          </cell>
        </row>
        <row r="147">
          <cell r="B147" t="str">
            <v>INA</v>
          </cell>
        </row>
        <row r="148">
          <cell r="B148" t="str">
            <v>SPE</v>
          </cell>
        </row>
        <row r="149">
          <cell r="B149" t="str">
            <v>DPM</v>
          </cell>
        </row>
        <row r="150">
          <cell r="B150" t="str">
            <v>PEF</v>
          </cell>
        </row>
        <row r="151">
          <cell r="B151" t="str">
            <v>PRF</v>
          </cell>
        </row>
        <row r="152">
          <cell r="B152" t="str">
            <v>PAM</v>
          </cell>
        </row>
        <row r="153">
          <cell r="B153" t="str">
            <v>DPL</v>
          </cell>
        </row>
        <row r="154">
          <cell r="B154" t="str">
            <v>EIG</v>
          </cell>
        </row>
        <row r="155">
          <cell r="B155" t="str">
            <v>EPM</v>
          </cell>
        </row>
        <row r="156">
          <cell r="B156" t="str">
            <v>SSE</v>
          </cell>
        </row>
        <row r="157">
          <cell r="B157" t="str">
            <v>DPG</v>
          </cell>
        </row>
        <row r="158">
          <cell r="B158" t="str">
            <v>LRF</v>
          </cell>
        </row>
        <row r="159">
          <cell r="B159" t="str">
            <v>DDR</v>
          </cell>
        </row>
        <row r="160">
          <cell r="B160" t="str">
            <v>PID</v>
          </cell>
        </row>
        <row r="161">
          <cell r="B161" t="str">
            <v>PFP</v>
          </cell>
        </row>
        <row r="162">
          <cell r="B162" t="str">
            <v>PFA</v>
          </cell>
        </row>
        <row r="163">
          <cell r="B163" t="str">
            <v>PPL</v>
          </cell>
        </row>
        <row r="164">
          <cell r="B164" t="str">
            <v>PEE</v>
          </cell>
        </row>
        <row r="165">
          <cell r="B165" t="str">
            <v>SDS</v>
          </cell>
        </row>
        <row r="166">
          <cell r="B166" t="str">
            <v>DED</v>
          </cell>
        </row>
        <row r="167">
          <cell r="B167" t="str">
            <v>BVU</v>
          </cell>
        </row>
        <row r="168">
          <cell r="B168" t="str">
            <v>ACE</v>
          </cell>
        </row>
        <row r="169">
          <cell r="B169" t="str">
            <v>GPC</v>
          </cell>
        </row>
        <row r="170">
          <cell r="B170" t="str">
            <v>DPV</v>
          </cell>
        </row>
        <row r="171">
          <cell r="B171" t="str">
            <v>AAT</v>
          </cell>
        </row>
        <row r="172">
          <cell r="B172" t="str">
            <v>REV</v>
          </cell>
        </row>
        <row r="173">
          <cell r="B173" t="str">
            <v>DAM</v>
          </cell>
        </row>
        <row r="174">
          <cell r="B174" t="str">
            <v>FVC</v>
          </cell>
        </row>
        <row r="175">
          <cell r="B175" t="str">
            <v>DCU</v>
          </cell>
        </row>
        <row r="176">
          <cell r="B176" t="str">
            <v>DPD</v>
          </cell>
        </row>
        <row r="177">
          <cell r="B177" t="str">
            <v>CDS</v>
          </cell>
        </row>
        <row r="178">
          <cell r="B178" t="str">
            <v>DAG</v>
          </cell>
        </row>
        <row r="179">
          <cell r="B179" t="str">
            <v>CSP</v>
          </cell>
        </row>
        <row r="180">
          <cell r="B180" t="str">
            <v>DSB</v>
          </cell>
        </row>
        <row r="181">
          <cell r="B181" t="str">
            <v>SEU</v>
          </cell>
        </row>
        <row r="182">
          <cell r="B182" t="str">
            <v>DAP</v>
          </cell>
        </row>
        <row r="183">
          <cell r="B183" t="str">
            <v>EAR</v>
          </cell>
        </row>
        <row r="184">
          <cell r="B184" t="str">
            <v>RDA</v>
          </cell>
        </row>
        <row r="185">
          <cell r="B185" t="str">
            <v>DME</v>
          </cell>
        </row>
        <row r="186">
          <cell r="B186" t="str">
            <v>TAM</v>
          </cell>
        </row>
        <row r="187">
          <cell r="B187" t="str">
            <v>DPN</v>
          </cell>
        </row>
        <row r="188">
          <cell r="B188" t="str">
            <v>DPQ</v>
          </cell>
        </row>
        <row r="189">
          <cell r="B189" t="str">
            <v>DRA</v>
          </cell>
        </row>
        <row r="190">
          <cell r="B190" t="str">
            <v>DAV</v>
          </cell>
        </row>
        <row r="191">
          <cell r="B191" t="str">
            <v>DCT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E583C-C35D-4A4A-8DBE-86332CC2CCF3}">
  <sheetPr>
    <tabColor rgb="FF74142D"/>
    <pageSetUpPr fitToPage="1"/>
  </sheetPr>
  <dimension ref="A1:BO43"/>
  <sheetViews>
    <sheetView tabSelected="1" view="pageBreakPreview" topLeftCell="D1" zoomScale="40" zoomScaleNormal="40" zoomScaleSheetLayoutView="40" workbookViewId="0">
      <pane ySplit="6" topLeftCell="A7" activePane="bottomLeft" state="frozen"/>
      <selection pane="bottomLeft" activeCell="D26" sqref="D26:D28"/>
    </sheetView>
  </sheetViews>
  <sheetFormatPr baseColWidth="10" defaultColWidth="10.7109375" defaultRowHeight="23.25" outlineLevelRow="1" outlineLevelCol="1" x14ac:dyDescent="0.25"/>
  <cols>
    <col min="1" max="1" width="5.42578125" style="12" customWidth="1"/>
    <col min="2" max="2" width="22.85546875" style="14" customWidth="1"/>
    <col min="3" max="3" width="29.28515625" style="140" customWidth="1"/>
    <col min="4" max="4" width="30" style="140" customWidth="1" outlineLevel="1"/>
    <col min="5" max="5" width="14.42578125" style="14" customWidth="1" outlineLevel="1"/>
    <col min="6" max="6" width="9.7109375" style="14" customWidth="1"/>
    <col min="7" max="7" width="15.5703125" style="17" customWidth="1"/>
    <col min="8" max="8" width="7" style="14" customWidth="1"/>
    <col min="9" max="9" width="10.140625" style="14" customWidth="1"/>
    <col min="10" max="20" width="8.28515625" style="14" customWidth="1"/>
    <col min="21" max="21" width="40.7109375" style="14" customWidth="1" outlineLevel="1"/>
    <col min="22" max="22" width="31.140625" style="14" customWidth="1"/>
    <col min="23" max="16384" width="10.7109375" style="14"/>
  </cols>
  <sheetData>
    <row r="1" spans="1:67" ht="36.75" customHeight="1" x14ac:dyDescent="0.25">
      <c r="A1" s="199" t="s">
        <v>210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</row>
    <row r="2" spans="1:67" s="15" customFormat="1" ht="30" customHeight="1" outlineLevel="1" x14ac:dyDescent="0.25">
      <c r="B2" s="1"/>
      <c r="C2" s="139" t="s">
        <v>172</v>
      </c>
      <c r="D2" s="138"/>
      <c r="E2" s="1"/>
      <c r="F2" s="1"/>
      <c r="G2" s="17"/>
    </row>
    <row r="3" spans="1:67" s="15" customFormat="1" ht="24.75" customHeight="1" outlineLevel="1" x14ac:dyDescent="0.25">
      <c r="B3" s="18"/>
      <c r="C3" s="139"/>
      <c r="D3" s="139"/>
      <c r="E3" s="16"/>
      <c r="F3" s="16"/>
      <c r="G3" s="19"/>
      <c r="H3" s="16"/>
      <c r="U3" s="10"/>
    </row>
    <row r="4" spans="1:67" ht="39" customHeight="1" thickBot="1" x14ac:dyDescent="0.3">
      <c r="A4" s="165" t="s">
        <v>211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20"/>
    </row>
    <row r="5" spans="1:67" ht="34.5" customHeight="1" thickBot="1" x14ac:dyDescent="0.3">
      <c r="A5" s="21"/>
      <c r="B5" s="13"/>
      <c r="C5" s="167"/>
      <c r="D5" s="167"/>
      <c r="E5" s="167"/>
      <c r="F5" s="167"/>
      <c r="G5" s="167"/>
      <c r="H5" s="167"/>
      <c r="I5" s="168" t="s">
        <v>182</v>
      </c>
      <c r="J5" s="169"/>
      <c r="K5" s="169"/>
      <c r="L5" s="169"/>
      <c r="M5" s="169"/>
      <c r="N5" s="169"/>
      <c r="O5" s="169"/>
      <c r="P5" s="170"/>
      <c r="Q5" s="170"/>
      <c r="R5" s="170"/>
      <c r="S5" s="170"/>
      <c r="T5" s="171"/>
      <c r="U5" s="129"/>
      <c r="V5" s="129"/>
    </row>
    <row r="6" spans="1:67" ht="63.75" customHeight="1" thickTop="1" thickBot="1" x14ac:dyDescent="0.3">
      <c r="A6" s="2" t="s">
        <v>19</v>
      </c>
      <c r="B6" s="3" t="s">
        <v>173</v>
      </c>
      <c r="C6" s="4" t="s">
        <v>0</v>
      </c>
      <c r="D6" s="3" t="s">
        <v>18</v>
      </c>
      <c r="E6" s="3" t="s">
        <v>1</v>
      </c>
      <c r="F6" s="3" t="s">
        <v>186</v>
      </c>
      <c r="G6" s="3" t="s">
        <v>20</v>
      </c>
      <c r="H6" s="5" t="s">
        <v>2</v>
      </c>
      <c r="I6" s="6" t="s">
        <v>3</v>
      </c>
      <c r="J6" s="6" t="s">
        <v>4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9</v>
      </c>
      <c r="P6" s="6" t="s">
        <v>10</v>
      </c>
      <c r="Q6" s="6" t="s">
        <v>11</v>
      </c>
      <c r="R6" s="6" t="s">
        <v>12</v>
      </c>
      <c r="S6" s="6" t="s">
        <v>13</v>
      </c>
      <c r="T6" s="7" t="s">
        <v>14</v>
      </c>
      <c r="U6" s="11" t="s">
        <v>175</v>
      </c>
      <c r="V6" s="11" t="s">
        <v>212</v>
      </c>
    </row>
    <row r="7" spans="1:67" s="22" customFormat="1" ht="45" customHeight="1" x14ac:dyDescent="0.25">
      <c r="A7" s="172" t="s">
        <v>176</v>
      </c>
      <c r="B7" s="173"/>
      <c r="C7" s="173"/>
      <c r="D7" s="173"/>
      <c r="E7" s="173"/>
      <c r="F7" s="172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28"/>
      <c r="V7" s="128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</row>
    <row r="8" spans="1:67" s="141" customFormat="1" ht="45" customHeight="1" x14ac:dyDescent="0.25">
      <c r="A8" s="143"/>
      <c r="B8" s="144" t="s">
        <v>199</v>
      </c>
      <c r="C8" s="147" t="s">
        <v>200</v>
      </c>
      <c r="D8" s="147" t="s">
        <v>198</v>
      </c>
      <c r="E8" s="147" t="s">
        <v>197</v>
      </c>
      <c r="F8" s="150">
        <v>4</v>
      </c>
      <c r="G8" s="132">
        <v>4</v>
      </c>
      <c r="H8" s="23" t="s">
        <v>15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30"/>
      <c r="U8" s="142" t="s">
        <v>176</v>
      </c>
      <c r="V8" s="142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</row>
    <row r="9" spans="1:67" s="141" customFormat="1" ht="45" customHeight="1" x14ac:dyDescent="0.25">
      <c r="A9" s="143"/>
      <c r="B9" s="145"/>
      <c r="C9" s="148"/>
      <c r="D9" s="148"/>
      <c r="E9" s="148"/>
      <c r="F9" s="150"/>
      <c r="G9" s="132">
        <f t="shared" ref="G9" si="0">SUM(I9:T9)</f>
        <v>0</v>
      </c>
      <c r="H9" s="23" t="s">
        <v>16</v>
      </c>
      <c r="I9" s="9"/>
      <c r="J9" s="126"/>
      <c r="K9" s="9"/>
      <c r="L9" s="9"/>
      <c r="M9" s="9"/>
      <c r="N9" s="9"/>
      <c r="O9" s="9"/>
      <c r="P9" s="9"/>
      <c r="Q9" s="9"/>
      <c r="R9" s="9"/>
      <c r="S9" s="9"/>
      <c r="T9" s="130"/>
      <c r="U9" s="142"/>
      <c r="V9" s="142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</row>
    <row r="10" spans="1:67" s="141" customFormat="1" ht="45" customHeight="1" x14ac:dyDescent="0.25">
      <c r="A10" s="143"/>
      <c r="B10" s="146"/>
      <c r="C10" s="149"/>
      <c r="D10" s="149"/>
      <c r="E10" s="149"/>
      <c r="F10" s="150"/>
      <c r="G10" s="131"/>
      <c r="H10" s="24" t="s">
        <v>17</v>
      </c>
      <c r="I10" s="8">
        <f t="shared" ref="I10:T10" si="1">IF(I8="N/P","NP",
IF(I8="NP","NP",
IF(AND(I8&lt;0.9,I9&gt;0.9),"NP",IF(I9=0,0,I9/I8))))</f>
        <v>0</v>
      </c>
      <c r="J10" s="8">
        <f t="shared" si="1"/>
        <v>0</v>
      </c>
      <c r="K10" s="8">
        <f t="shared" si="1"/>
        <v>0</v>
      </c>
      <c r="L10" s="8">
        <f t="shared" si="1"/>
        <v>0</v>
      </c>
      <c r="M10" s="8">
        <f t="shared" si="1"/>
        <v>0</v>
      </c>
      <c r="N10" s="8">
        <f t="shared" si="1"/>
        <v>0</v>
      </c>
      <c r="O10" s="8">
        <f t="shared" si="1"/>
        <v>0</v>
      </c>
      <c r="P10" s="8">
        <f t="shared" si="1"/>
        <v>0</v>
      </c>
      <c r="Q10" s="8">
        <f t="shared" si="1"/>
        <v>0</v>
      </c>
      <c r="R10" s="8">
        <f t="shared" si="1"/>
        <v>0</v>
      </c>
      <c r="S10" s="8">
        <f t="shared" si="1"/>
        <v>0</v>
      </c>
      <c r="T10" s="133">
        <f t="shared" si="1"/>
        <v>0</v>
      </c>
      <c r="U10" s="142"/>
      <c r="V10" s="142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</row>
    <row r="11" spans="1:67" ht="21" customHeight="1" x14ac:dyDescent="0.25">
      <c r="A11" s="143"/>
      <c r="B11" s="144" t="s">
        <v>174</v>
      </c>
      <c r="C11" s="147" t="s">
        <v>213</v>
      </c>
      <c r="D11" s="147" t="s">
        <v>214</v>
      </c>
      <c r="E11" s="147" t="s">
        <v>201</v>
      </c>
      <c r="F11" s="150">
        <v>2</v>
      </c>
      <c r="G11" s="132">
        <f>SUM(I11:T11)</f>
        <v>0</v>
      </c>
      <c r="H11" s="23" t="s">
        <v>15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130"/>
      <c r="U11" s="142" t="s">
        <v>176</v>
      </c>
      <c r="V11" s="159"/>
    </row>
    <row r="12" spans="1:67" ht="21" customHeight="1" x14ac:dyDescent="0.25">
      <c r="A12" s="143"/>
      <c r="B12" s="145"/>
      <c r="C12" s="148"/>
      <c r="D12" s="148"/>
      <c r="E12" s="148"/>
      <c r="F12" s="150"/>
      <c r="G12" s="132">
        <f>SUM(I12:T12)</f>
        <v>0</v>
      </c>
      <c r="H12" s="23" t="s">
        <v>16</v>
      </c>
      <c r="I12" s="9"/>
      <c r="J12" s="126"/>
      <c r="K12" s="9"/>
      <c r="L12" s="9"/>
      <c r="M12" s="9"/>
      <c r="N12" s="9"/>
      <c r="O12" s="9"/>
      <c r="P12" s="9"/>
      <c r="Q12" s="9"/>
      <c r="R12" s="9"/>
      <c r="S12" s="9"/>
      <c r="T12" s="130"/>
      <c r="U12" s="142"/>
      <c r="V12" s="159"/>
    </row>
    <row r="13" spans="1:67" ht="21" customHeight="1" x14ac:dyDescent="0.25">
      <c r="A13" s="143"/>
      <c r="B13" s="145"/>
      <c r="C13" s="149"/>
      <c r="D13" s="149"/>
      <c r="E13" s="149"/>
      <c r="F13" s="150"/>
      <c r="G13" s="131"/>
      <c r="H13" s="24" t="s">
        <v>17</v>
      </c>
      <c r="I13" s="8">
        <f t="shared" ref="I13:T13" si="2">IF(I11="N/P","NP",
IF(I11="NP","NP",
IF(AND(I11&lt;0.9,I12&gt;0.9),"NP",IF(I12=0,0,I12/I11))))</f>
        <v>0</v>
      </c>
      <c r="J13" s="8">
        <f t="shared" si="2"/>
        <v>0</v>
      </c>
      <c r="K13" s="8">
        <f t="shared" si="2"/>
        <v>0</v>
      </c>
      <c r="L13" s="8">
        <f t="shared" si="2"/>
        <v>0</v>
      </c>
      <c r="M13" s="8">
        <f t="shared" si="2"/>
        <v>0</v>
      </c>
      <c r="N13" s="8">
        <f t="shared" si="2"/>
        <v>0</v>
      </c>
      <c r="O13" s="8">
        <f t="shared" si="2"/>
        <v>0</v>
      </c>
      <c r="P13" s="8">
        <f t="shared" si="2"/>
        <v>0</v>
      </c>
      <c r="Q13" s="8">
        <f t="shared" si="2"/>
        <v>0</v>
      </c>
      <c r="R13" s="8">
        <f t="shared" si="2"/>
        <v>0</v>
      </c>
      <c r="S13" s="8">
        <f t="shared" si="2"/>
        <v>0</v>
      </c>
      <c r="T13" s="133">
        <f t="shared" si="2"/>
        <v>0</v>
      </c>
      <c r="U13" s="142"/>
      <c r="V13" s="159"/>
    </row>
    <row r="14" spans="1:67" ht="35.25" customHeight="1" x14ac:dyDescent="0.25">
      <c r="A14" s="143"/>
      <c r="B14" s="145"/>
      <c r="C14" s="147" t="s">
        <v>188</v>
      </c>
      <c r="D14" s="147" t="s">
        <v>215</v>
      </c>
      <c r="E14" s="147" t="s">
        <v>21</v>
      </c>
      <c r="F14" s="181">
        <v>1</v>
      </c>
      <c r="G14" s="132">
        <f>SUM(I14:T14)</f>
        <v>0</v>
      </c>
      <c r="H14" s="23" t="s">
        <v>15</v>
      </c>
      <c r="I14" s="9" t="s">
        <v>189</v>
      </c>
      <c r="J14" s="9" t="s">
        <v>189</v>
      </c>
      <c r="K14" s="9" t="s">
        <v>189</v>
      </c>
      <c r="L14" s="9" t="s">
        <v>189</v>
      </c>
      <c r="M14" s="9" t="s">
        <v>189</v>
      </c>
      <c r="N14" s="9" t="s">
        <v>189</v>
      </c>
      <c r="O14" s="9" t="s">
        <v>189</v>
      </c>
      <c r="P14" s="9" t="s">
        <v>189</v>
      </c>
      <c r="Q14" s="9" t="s">
        <v>189</v>
      </c>
      <c r="R14" s="9" t="s">
        <v>189</v>
      </c>
      <c r="S14" s="9" t="s">
        <v>189</v>
      </c>
      <c r="T14" s="9" t="s">
        <v>189</v>
      </c>
      <c r="U14" s="142"/>
      <c r="V14" s="159"/>
    </row>
    <row r="15" spans="1:67" ht="33.75" customHeight="1" x14ac:dyDescent="0.25">
      <c r="A15" s="143"/>
      <c r="B15" s="145"/>
      <c r="C15" s="148"/>
      <c r="D15" s="148"/>
      <c r="E15" s="148"/>
      <c r="F15" s="150"/>
      <c r="G15" s="132">
        <f>SUM(I15:T15)</f>
        <v>0</v>
      </c>
      <c r="H15" s="23" t="s">
        <v>16</v>
      </c>
      <c r="I15" s="9"/>
      <c r="J15" s="126"/>
      <c r="K15" s="9"/>
      <c r="L15" s="9"/>
      <c r="M15" s="9"/>
      <c r="N15" s="9"/>
      <c r="O15" s="9"/>
      <c r="P15" s="9"/>
      <c r="Q15" s="9"/>
      <c r="R15" s="9"/>
      <c r="S15" s="9"/>
      <c r="T15" s="130"/>
      <c r="U15" s="142"/>
      <c r="V15" s="159"/>
    </row>
    <row r="16" spans="1:67" ht="45" customHeight="1" x14ac:dyDescent="0.25">
      <c r="A16" s="143"/>
      <c r="B16" s="146"/>
      <c r="C16" s="148"/>
      <c r="D16" s="148"/>
      <c r="E16" s="149"/>
      <c r="F16" s="150"/>
      <c r="G16" s="131"/>
      <c r="H16" s="24" t="s">
        <v>17</v>
      </c>
      <c r="I16" s="8" t="str">
        <f t="shared" ref="I16:T16" si="3">IF(I14="N/P","NP",
IF(I14="NP","NP",
IF(AND(I14&lt;0.9,I15&gt;0.9),"NP",IF(I15=0,0,I15/I14))))</f>
        <v>NP</v>
      </c>
      <c r="J16" s="8" t="str">
        <f t="shared" si="3"/>
        <v>NP</v>
      </c>
      <c r="K16" s="8" t="str">
        <f t="shared" si="3"/>
        <v>NP</v>
      </c>
      <c r="L16" s="8" t="str">
        <f t="shared" si="3"/>
        <v>NP</v>
      </c>
      <c r="M16" s="8" t="str">
        <f t="shared" si="3"/>
        <v>NP</v>
      </c>
      <c r="N16" s="8" t="str">
        <f t="shared" si="3"/>
        <v>NP</v>
      </c>
      <c r="O16" s="8" t="str">
        <f t="shared" si="3"/>
        <v>NP</v>
      </c>
      <c r="P16" s="8" t="str">
        <f t="shared" si="3"/>
        <v>NP</v>
      </c>
      <c r="Q16" s="8" t="str">
        <f t="shared" si="3"/>
        <v>NP</v>
      </c>
      <c r="R16" s="8" t="str">
        <f t="shared" si="3"/>
        <v>NP</v>
      </c>
      <c r="S16" s="8" t="str">
        <f t="shared" si="3"/>
        <v>NP</v>
      </c>
      <c r="T16" s="133" t="str">
        <f t="shared" si="3"/>
        <v>NP</v>
      </c>
      <c r="U16" s="127"/>
      <c r="V16" s="127"/>
    </row>
    <row r="17" spans="1:22" ht="45" customHeight="1" x14ac:dyDescent="0.25">
      <c r="A17" s="143"/>
      <c r="B17" s="144" t="s">
        <v>185</v>
      </c>
      <c r="C17" s="147" t="s">
        <v>202</v>
      </c>
      <c r="D17" s="147" t="s">
        <v>190</v>
      </c>
      <c r="E17" s="147" t="s">
        <v>183</v>
      </c>
      <c r="F17" s="150">
        <v>12</v>
      </c>
      <c r="G17" s="132">
        <f t="shared" ref="G17:G18" si="4">SUM(I17:T17)</f>
        <v>12</v>
      </c>
      <c r="H17" s="23" t="s">
        <v>15</v>
      </c>
      <c r="I17" s="9"/>
      <c r="J17" s="9">
        <v>2</v>
      </c>
      <c r="K17" s="9"/>
      <c r="L17" s="9">
        <v>2</v>
      </c>
      <c r="M17" s="9"/>
      <c r="N17" s="9">
        <v>2</v>
      </c>
      <c r="O17" s="9"/>
      <c r="P17" s="9">
        <v>2</v>
      </c>
      <c r="Q17" s="9"/>
      <c r="R17" s="9">
        <v>2</v>
      </c>
      <c r="S17" s="9"/>
      <c r="T17" s="130">
        <v>2</v>
      </c>
      <c r="U17" s="142" t="s">
        <v>176</v>
      </c>
      <c r="V17" s="142"/>
    </row>
    <row r="18" spans="1:22" ht="45" customHeight="1" x14ac:dyDescent="0.25">
      <c r="A18" s="143"/>
      <c r="B18" s="145"/>
      <c r="C18" s="148"/>
      <c r="D18" s="148"/>
      <c r="E18" s="148"/>
      <c r="F18" s="150"/>
      <c r="G18" s="132">
        <f t="shared" si="4"/>
        <v>0</v>
      </c>
      <c r="H18" s="23" t="s">
        <v>16</v>
      </c>
      <c r="I18" s="9"/>
      <c r="J18" s="126"/>
      <c r="K18" s="9"/>
      <c r="L18" s="9"/>
      <c r="M18" s="9"/>
      <c r="N18" s="9"/>
      <c r="O18" s="9"/>
      <c r="P18" s="9"/>
      <c r="Q18" s="9"/>
      <c r="R18" s="9"/>
      <c r="S18" s="9"/>
      <c r="T18" s="130"/>
      <c r="U18" s="142"/>
      <c r="V18" s="142"/>
    </row>
    <row r="19" spans="1:22" ht="45" customHeight="1" x14ac:dyDescent="0.25">
      <c r="A19" s="143"/>
      <c r="B19" s="146"/>
      <c r="C19" s="149"/>
      <c r="D19" s="149"/>
      <c r="E19" s="149"/>
      <c r="F19" s="150"/>
      <c r="G19" s="131"/>
      <c r="H19" s="24" t="s">
        <v>17</v>
      </c>
      <c r="I19" s="8">
        <f t="shared" ref="I19:T19" si="5">IF(I17="N/P","NP",
IF(I17="NP","NP",
IF(AND(I17&lt;0.9,I18&gt;0.9),"NP",IF(I18=0,0,I18/I17))))</f>
        <v>0</v>
      </c>
      <c r="J19" s="8">
        <f t="shared" si="5"/>
        <v>0</v>
      </c>
      <c r="K19" s="8">
        <f t="shared" si="5"/>
        <v>0</v>
      </c>
      <c r="L19" s="8">
        <f t="shared" si="5"/>
        <v>0</v>
      </c>
      <c r="M19" s="8">
        <f t="shared" si="5"/>
        <v>0</v>
      </c>
      <c r="N19" s="8">
        <f t="shared" si="5"/>
        <v>0</v>
      </c>
      <c r="O19" s="8">
        <f t="shared" si="5"/>
        <v>0</v>
      </c>
      <c r="P19" s="8">
        <f t="shared" si="5"/>
        <v>0</v>
      </c>
      <c r="Q19" s="8">
        <f t="shared" si="5"/>
        <v>0</v>
      </c>
      <c r="R19" s="8">
        <f t="shared" si="5"/>
        <v>0</v>
      </c>
      <c r="S19" s="8">
        <f t="shared" si="5"/>
        <v>0</v>
      </c>
      <c r="T19" s="133">
        <f t="shared" si="5"/>
        <v>0</v>
      </c>
      <c r="U19" s="142"/>
      <c r="V19" s="142"/>
    </row>
    <row r="20" spans="1:22" ht="41.25" customHeight="1" x14ac:dyDescent="0.25">
      <c r="A20" s="185"/>
      <c r="B20" s="174" t="s">
        <v>177</v>
      </c>
      <c r="C20" s="177" t="s">
        <v>191</v>
      </c>
      <c r="D20" s="177" t="s">
        <v>203</v>
      </c>
      <c r="E20" s="177" t="s">
        <v>21</v>
      </c>
      <c r="F20" s="181">
        <v>1</v>
      </c>
      <c r="G20" s="132">
        <f t="shared" ref="G20:G21" si="6">SUM(I20:T20)</f>
        <v>0</v>
      </c>
      <c r="H20" s="23" t="s">
        <v>15</v>
      </c>
      <c r="I20" s="9" t="s">
        <v>189</v>
      </c>
      <c r="J20" s="9" t="s">
        <v>189</v>
      </c>
      <c r="K20" s="9" t="s">
        <v>189</v>
      </c>
      <c r="L20" s="9" t="s">
        <v>189</v>
      </c>
      <c r="M20" s="9" t="s">
        <v>189</v>
      </c>
      <c r="N20" s="9" t="s">
        <v>189</v>
      </c>
      <c r="O20" s="9" t="s">
        <v>189</v>
      </c>
      <c r="P20" s="9" t="s">
        <v>189</v>
      </c>
      <c r="Q20" s="9" t="s">
        <v>189</v>
      </c>
      <c r="R20" s="9" t="s">
        <v>189</v>
      </c>
      <c r="S20" s="9" t="s">
        <v>189</v>
      </c>
      <c r="T20" s="9" t="s">
        <v>189</v>
      </c>
      <c r="U20" s="142" t="s">
        <v>176</v>
      </c>
      <c r="V20" s="142"/>
    </row>
    <row r="21" spans="1:22" ht="33.75" customHeight="1" x14ac:dyDescent="0.25">
      <c r="A21" s="185"/>
      <c r="B21" s="174"/>
      <c r="C21" s="186"/>
      <c r="D21" s="186"/>
      <c r="E21" s="186"/>
      <c r="F21" s="150"/>
      <c r="G21" s="132">
        <f t="shared" si="6"/>
        <v>0</v>
      </c>
      <c r="H21" s="23" t="s">
        <v>16</v>
      </c>
      <c r="I21" s="9"/>
      <c r="J21" s="126"/>
      <c r="K21" s="9"/>
      <c r="L21" s="9"/>
      <c r="M21" s="9"/>
      <c r="N21" s="9"/>
      <c r="O21" s="9"/>
      <c r="P21" s="9"/>
      <c r="Q21" s="9"/>
      <c r="R21" s="9"/>
      <c r="S21" s="9"/>
      <c r="T21" s="130"/>
      <c r="U21" s="142"/>
      <c r="V21" s="142"/>
    </row>
    <row r="22" spans="1:22" ht="36" customHeight="1" x14ac:dyDescent="0.25">
      <c r="A22" s="185"/>
      <c r="B22" s="174"/>
      <c r="C22" s="186"/>
      <c r="D22" s="186"/>
      <c r="E22" s="186"/>
      <c r="F22" s="150"/>
      <c r="G22" s="131"/>
      <c r="H22" s="24" t="s">
        <v>17</v>
      </c>
      <c r="I22" s="8" t="str">
        <f t="shared" ref="I22:T22" si="7">IF(I20="N/P","NP",
IF(I20="NP","NP",
IF(AND(I20&lt;0.9,I21&gt;0.9),"NP",IF(I21=0,0,I21/I20))))</f>
        <v>NP</v>
      </c>
      <c r="J22" s="8" t="str">
        <f t="shared" si="7"/>
        <v>NP</v>
      </c>
      <c r="K22" s="8" t="str">
        <f t="shared" si="7"/>
        <v>NP</v>
      </c>
      <c r="L22" s="8" t="str">
        <f t="shared" si="7"/>
        <v>NP</v>
      </c>
      <c r="M22" s="8" t="str">
        <f t="shared" si="7"/>
        <v>NP</v>
      </c>
      <c r="N22" s="8" t="str">
        <f t="shared" si="7"/>
        <v>NP</v>
      </c>
      <c r="O22" s="8" t="str">
        <f t="shared" si="7"/>
        <v>NP</v>
      </c>
      <c r="P22" s="8" t="str">
        <f t="shared" si="7"/>
        <v>NP</v>
      </c>
      <c r="Q22" s="8" t="str">
        <f t="shared" si="7"/>
        <v>NP</v>
      </c>
      <c r="R22" s="8" t="str">
        <f t="shared" si="7"/>
        <v>NP</v>
      </c>
      <c r="S22" s="8" t="str">
        <f t="shared" si="7"/>
        <v>NP</v>
      </c>
      <c r="T22" s="133" t="str">
        <f t="shared" si="7"/>
        <v>NP</v>
      </c>
      <c r="U22" s="127"/>
      <c r="V22" s="127"/>
    </row>
    <row r="23" spans="1:22" ht="45" customHeight="1" x14ac:dyDescent="0.25">
      <c r="A23" s="182"/>
      <c r="B23" s="151" t="s">
        <v>178</v>
      </c>
      <c r="C23" s="175" t="s">
        <v>216</v>
      </c>
      <c r="D23" s="177" t="s">
        <v>204</v>
      </c>
      <c r="E23" s="175" t="s">
        <v>21</v>
      </c>
      <c r="F23" s="181">
        <v>1</v>
      </c>
      <c r="G23" s="132">
        <f t="shared" ref="G23:G24" si="8">SUM(I23:T23)</f>
        <v>0</v>
      </c>
      <c r="H23" s="23" t="s">
        <v>15</v>
      </c>
      <c r="I23" s="9" t="s">
        <v>189</v>
      </c>
      <c r="J23" s="9" t="s">
        <v>189</v>
      </c>
      <c r="K23" s="9" t="s">
        <v>189</v>
      </c>
      <c r="L23" s="9" t="s">
        <v>189</v>
      </c>
      <c r="M23" s="9" t="s">
        <v>189</v>
      </c>
      <c r="N23" s="9" t="s">
        <v>189</v>
      </c>
      <c r="O23" s="9" t="s">
        <v>189</v>
      </c>
      <c r="P23" s="9" t="s">
        <v>189</v>
      </c>
      <c r="Q23" s="9" t="s">
        <v>189</v>
      </c>
      <c r="R23" s="9" t="s">
        <v>189</v>
      </c>
      <c r="S23" s="9" t="s">
        <v>189</v>
      </c>
      <c r="T23" s="9" t="s">
        <v>189</v>
      </c>
      <c r="U23" s="198" t="s">
        <v>176</v>
      </c>
      <c r="V23" s="198"/>
    </row>
    <row r="24" spans="1:22" ht="45" customHeight="1" x14ac:dyDescent="0.25">
      <c r="A24" s="183"/>
      <c r="B24" s="151"/>
      <c r="C24" s="176"/>
      <c r="D24" s="186"/>
      <c r="E24" s="176"/>
      <c r="F24" s="150"/>
      <c r="G24" s="132">
        <f t="shared" si="8"/>
        <v>0</v>
      </c>
      <c r="H24" s="23" t="s">
        <v>16</v>
      </c>
      <c r="I24" s="9"/>
      <c r="J24" s="126"/>
      <c r="K24" s="9"/>
      <c r="L24" s="9"/>
      <c r="M24" s="9"/>
      <c r="N24" s="9"/>
      <c r="O24" s="9"/>
      <c r="P24" s="9"/>
      <c r="Q24" s="9"/>
      <c r="R24" s="9"/>
      <c r="S24" s="9"/>
      <c r="T24" s="130"/>
      <c r="U24" s="198"/>
      <c r="V24" s="198"/>
    </row>
    <row r="25" spans="1:22" ht="45" customHeight="1" x14ac:dyDescent="0.25">
      <c r="A25" s="183"/>
      <c r="B25" s="151"/>
      <c r="C25" s="177"/>
      <c r="D25" s="186"/>
      <c r="E25" s="177"/>
      <c r="F25" s="150"/>
      <c r="G25" s="131"/>
      <c r="H25" s="24" t="s">
        <v>17</v>
      </c>
      <c r="I25" s="8" t="str">
        <f t="shared" ref="I25:T25" si="9">IF(I23="N/P","NP",
IF(I23="NP","NP",
IF(AND(I23&lt;0.9,I24&gt;0.9),"NP",IF(I24=0,0,I24/I23))))</f>
        <v>NP</v>
      </c>
      <c r="J25" s="8" t="str">
        <f t="shared" si="9"/>
        <v>NP</v>
      </c>
      <c r="K25" s="8" t="str">
        <f t="shared" si="9"/>
        <v>NP</v>
      </c>
      <c r="L25" s="8" t="str">
        <f t="shared" si="9"/>
        <v>NP</v>
      </c>
      <c r="M25" s="8" t="str">
        <f t="shared" si="9"/>
        <v>NP</v>
      </c>
      <c r="N25" s="8" t="str">
        <f t="shared" si="9"/>
        <v>NP</v>
      </c>
      <c r="O25" s="8" t="str">
        <f t="shared" si="9"/>
        <v>NP</v>
      </c>
      <c r="P25" s="8" t="str">
        <f t="shared" si="9"/>
        <v>NP</v>
      </c>
      <c r="Q25" s="8" t="str">
        <f t="shared" si="9"/>
        <v>NP</v>
      </c>
      <c r="R25" s="8" t="str">
        <f t="shared" si="9"/>
        <v>NP</v>
      </c>
      <c r="S25" s="8" t="str">
        <f t="shared" si="9"/>
        <v>NP</v>
      </c>
      <c r="T25" s="133" t="str">
        <f t="shared" si="9"/>
        <v>NP</v>
      </c>
      <c r="U25" s="134"/>
      <c r="V25" s="134"/>
    </row>
    <row r="26" spans="1:22" ht="45" customHeight="1" x14ac:dyDescent="0.25">
      <c r="A26" s="183"/>
      <c r="B26" s="151" t="s">
        <v>217</v>
      </c>
      <c r="C26" s="189" t="s">
        <v>205</v>
      </c>
      <c r="D26" s="175" t="s">
        <v>192</v>
      </c>
      <c r="E26" s="175" t="s">
        <v>21</v>
      </c>
      <c r="F26" s="150">
        <v>12</v>
      </c>
      <c r="G26" s="132">
        <f t="shared" ref="G26:G27" si="10">SUM(I26:T26)</f>
        <v>12</v>
      </c>
      <c r="H26" s="23" t="s">
        <v>15</v>
      </c>
      <c r="I26" s="9">
        <v>1</v>
      </c>
      <c r="J26" s="9">
        <v>1</v>
      </c>
      <c r="K26" s="9">
        <v>1</v>
      </c>
      <c r="L26" s="9">
        <v>1</v>
      </c>
      <c r="M26" s="9">
        <v>1</v>
      </c>
      <c r="N26" s="9">
        <v>1</v>
      </c>
      <c r="O26" s="9">
        <v>1</v>
      </c>
      <c r="P26" s="9">
        <v>1</v>
      </c>
      <c r="Q26" s="9">
        <v>1</v>
      </c>
      <c r="R26" s="9">
        <v>1</v>
      </c>
      <c r="S26" s="9">
        <v>1</v>
      </c>
      <c r="T26" s="130">
        <v>1</v>
      </c>
      <c r="U26" s="198" t="s">
        <v>176</v>
      </c>
      <c r="V26" s="198"/>
    </row>
    <row r="27" spans="1:22" ht="45" customHeight="1" x14ac:dyDescent="0.25">
      <c r="A27" s="183"/>
      <c r="B27" s="151"/>
      <c r="C27" s="190"/>
      <c r="D27" s="176"/>
      <c r="E27" s="176"/>
      <c r="F27" s="150"/>
      <c r="G27" s="132">
        <f t="shared" si="10"/>
        <v>0</v>
      </c>
      <c r="H27" s="23" t="s">
        <v>16</v>
      </c>
      <c r="I27" s="9"/>
      <c r="J27" s="126"/>
      <c r="K27" s="9"/>
      <c r="L27" s="9"/>
      <c r="M27" s="9"/>
      <c r="N27" s="9"/>
      <c r="O27" s="9"/>
      <c r="P27" s="9"/>
      <c r="Q27" s="9"/>
      <c r="R27" s="9"/>
      <c r="S27" s="9"/>
      <c r="T27" s="130"/>
      <c r="U27" s="198"/>
      <c r="V27" s="198"/>
    </row>
    <row r="28" spans="1:22" ht="45" customHeight="1" x14ac:dyDescent="0.25">
      <c r="A28" s="183"/>
      <c r="B28" s="151"/>
      <c r="C28" s="191"/>
      <c r="D28" s="176"/>
      <c r="E28" s="177"/>
      <c r="F28" s="150"/>
      <c r="G28" s="131"/>
      <c r="H28" s="24" t="s">
        <v>17</v>
      </c>
      <c r="I28" s="8">
        <f t="shared" ref="I28:T28" si="11">IF(I26="N/P","NP",
IF(I26="NP","NP",
IF(AND(I26&lt;0.9,I27&gt;0.9),"NP",IF(I27=0,0,I27/I26))))</f>
        <v>0</v>
      </c>
      <c r="J28" s="8">
        <f t="shared" si="11"/>
        <v>0</v>
      </c>
      <c r="K28" s="8">
        <f t="shared" si="11"/>
        <v>0</v>
      </c>
      <c r="L28" s="8">
        <f t="shared" si="11"/>
        <v>0</v>
      </c>
      <c r="M28" s="8">
        <f t="shared" si="11"/>
        <v>0</v>
      </c>
      <c r="N28" s="8">
        <f t="shared" si="11"/>
        <v>0</v>
      </c>
      <c r="O28" s="8">
        <f t="shared" si="11"/>
        <v>0</v>
      </c>
      <c r="P28" s="8">
        <f t="shared" si="11"/>
        <v>0</v>
      </c>
      <c r="Q28" s="8">
        <f t="shared" si="11"/>
        <v>0</v>
      </c>
      <c r="R28" s="8">
        <f t="shared" si="11"/>
        <v>0</v>
      </c>
      <c r="S28" s="8">
        <f t="shared" si="11"/>
        <v>0</v>
      </c>
      <c r="T28" s="133">
        <f t="shared" si="11"/>
        <v>0</v>
      </c>
      <c r="U28" s="135"/>
      <c r="V28" s="135"/>
    </row>
    <row r="29" spans="1:22" ht="45" customHeight="1" x14ac:dyDescent="0.25">
      <c r="A29" s="183"/>
      <c r="B29" s="192" t="s">
        <v>218</v>
      </c>
      <c r="C29" s="195" t="s">
        <v>193</v>
      </c>
      <c r="D29" s="159" t="s">
        <v>194</v>
      </c>
      <c r="E29" s="178" t="s">
        <v>21</v>
      </c>
      <c r="F29" s="181">
        <v>1</v>
      </c>
      <c r="G29" s="132">
        <f t="shared" ref="G29:G30" si="12">SUM(I29:T29)</f>
        <v>0</v>
      </c>
      <c r="H29" s="23" t="s">
        <v>15</v>
      </c>
      <c r="I29" s="9" t="s">
        <v>189</v>
      </c>
      <c r="J29" s="9" t="s">
        <v>189</v>
      </c>
      <c r="K29" s="9" t="s">
        <v>189</v>
      </c>
      <c r="L29" s="9" t="s">
        <v>189</v>
      </c>
      <c r="M29" s="9" t="s">
        <v>189</v>
      </c>
      <c r="N29" s="9" t="s">
        <v>189</v>
      </c>
      <c r="O29" s="9" t="s">
        <v>189</v>
      </c>
      <c r="P29" s="9" t="s">
        <v>189</v>
      </c>
      <c r="Q29" s="9" t="s">
        <v>189</v>
      </c>
      <c r="R29" s="9" t="s">
        <v>189</v>
      </c>
      <c r="S29" s="9" t="s">
        <v>189</v>
      </c>
      <c r="T29" s="9" t="s">
        <v>189</v>
      </c>
      <c r="U29" s="200" t="s">
        <v>176</v>
      </c>
      <c r="V29" s="203"/>
    </row>
    <row r="30" spans="1:22" ht="45" customHeight="1" x14ac:dyDescent="0.25">
      <c r="A30" s="183"/>
      <c r="B30" s="193"/>
      <c r="C30" s="196"/>
      <c r="D30" s="159"/>
      <c r="E30" s="179"/>
      <c r="F30" s="150"/>
      <c r="G30" s="132">
        <f t="shared" si="12"/>
        <v>0</v>
      </c>
      <c r="H30" s="23" t="s">
        <v>16</v>
      </c>
      <c r="I30" s="9"/>
      <c r="J30" s="126"/>
      <c r="K30" s="9"/>
      <c r="L30" s="9"/>
      <c r="M30" s="9"/>
      <c r="N30" s="9"/>
      <c r="O30" s="9"/>
      <c r="P30" s="9"/>
      <c r="Q30" s="9"/>
      <c r="R30" s="9"/>
      <c r="S30" s="9"/>
      <c r="T30" s="130"/>
      <c r="U30" s="201"/>
      <c r="V30" s="203"/>
    </row>
    <row r="31" spans="1:22" ht="45" customHeight="1" x14ac:dyDescent="0.25">
      <c r="A31" s="183"/>
      <c r="B31" s="193"/>
      <c r="C31" s="196"/>
      <c r="D31" s="159"/>
      <c r="E31" s="180"/>
      <c r="F31" s="150"/>
      <c r="G31" s="131"/>
      <c r="H31" s="24" t="s">
        <v>17</v>
      </c>
      <c r="I31" s="8" t="str">
        <f t="shared" ref="I31:T31" si="13">IF(I29="N/P","NP",
IF(I29="NP","NP",
IF(AND(I29&lt;0.9,I30&gt;0.9),"NP",IF(I30=0,0,I30/I29))))</f>
        <v>NP</v>
      </c>
      <c r="J31" s="8" t="str">
        <f t="shared" si="13"/>
        <v>NP</v>
      </c>
      <c r="K31" s="8" t="str">
        <f t="shared" si="13"/>
        <v>NP</v>
      </c>
      <c r="L31" s="8" t="str">
        <f t="shared" si="13"/>
        <v>NP</v>
      </c>
      <c r="M31" s="8" t="str">
        <f t="shared" si="13"/>
        <v>NP</v>
      </c>
      <c r="N31" s="8" t="str">
        <f t="shared" si="13"/>
        <v>NP</v>
      </c>
      <c r="O31" s="8" t="str">
        <f t="shared" si="13"/>
        <v>NP</v>
      </c>
      <c r="P31" s="8" t="str">
        <f t="shared" si="13"/>
        <v>NP</v>
      </c>
      <c r="Q31" s="8" t="str">
        <f t="shared" si="13"/>
        <v>NP</v>
      </c>
      <c r="R31" s="8" t="str">
        <f t="shared" si="13"/>
        <v>NP</v>
      </c>
      <c r="S31" s="8" t="str">
        <f t="shared" si="13"/>
        <v>NP</v>
      </c>
      <c r="T31" s="133" t="str">
        <f t="shared" si="13"/>
        <v>NP</v>
      </c>
      <c r="U31" s="201"/>
      <c r="V31" s="203"/>
    </row>
    <row r="32" spans="1:22" ht="45" customHeight="1" x14ac:dyDescent="0.25">
      <c r="A32" s="183"/>
      <c r="B32" s="193"/>
      <c r="C32" s="196"/>
      <c r="D32" s="159" t="s">
        <v>187</v>
      </c>
      <c r="E32" s="178" t="s">
        <v>21</v>
      </c>
      <c r="F32" s="181">
        <v>1</v>
      </c>
      <c r="G32" s="132">
        <f t="shared" ref="G32:G33" si="14">SUM(I32:T32)</f>
        <v>0</v>
      </c>
      <c r="H32" s="23" t="s">
        <v>15</v>
      </c>
      <c r="I32" s="9" t="s">
        <v>189</v>
      </c>
      <c r="J32" s="9" t="s">
        <v>189</v>
      </c>
      <c r="K32" s="9" t="s">
        <v>189</v>
      </c>
      <c r="L32" s="9" t="s">
        <v>189</v>
      </c>
      <c r="M32" s="9" t="s">
        <v>189</v>
      </c>
      <c r="N32" s="9" t="s">
        <v>189</v>
      </c>
      <c r="O32" s="9" t="s">
        <v>189</v>
      </c>
      <c r="P32" s="9" t="s">
        <v>189</v>
      </c>
      <c r="Q32" s="9" t="s">
        <v>189</v>
      </c>
      <c r="R32" s="9" t="s">
        <v>189</v>
      </c>
      <c r="S32" s="9" t="s">
        <v>189</v>
      </c>
      <c r="T32" s="9" t="s">
        <v>189</v>
      </c>
      <c r="U32" s="201"/>
      <c r="V32" s="203"/>
    </row>
    <row r="33" spans="1:22" ht="45" customHeight="1" x14ac:dyDescent="0.25">
      <c r="A33" s="183"/>
      <c r="B33" s="193"/>
      <c r="C33" s="196"/>
      <c r="D33" s="159"/>
      <c r="E33" s="179"/>
      <c r="F33" s="150"/>
      <c r="G33" s="132">
        <f t="shared" si="14"/>
        <v>0</v>
      </c>
      <c r="H33" s="23" t="s">
        <v>16</v>
      </c>
      <c r="I33" s="9"/>
      <c r="J33" s="126"/>
      <c r="K33" s="9"/>
      <c r="L33" s="9"/>
      <c r="M33" s="9"/>
      <c r="N33" s="9"/>
      <c r="O33" s="9"/>
      <c r="P33" s="9"/>
      <c r="Q33" s="9"/>
      <c r="R33" s="9"/>
      <c r="S33" s="9"/>
      <c r="T33" s="130"/>
      <c r="U33" s="202"/>
      <c r="V33" s="203"/>
    </row>
    <row r="34" spans="1:22" ht="45" customHeight="1" x14ac:dyDescent="0.25">
      <c r="A34" s="183"/>
      <c r="B34" s="194"/>
      <c r="C34" s="197"/>
      <c r="D34" s="159"/>
      <c r="E34" s="180"/>
      <c r="F34" s="150"/>
      <c r="G34" s="131"/>
      <c r="H34" s="24" t="s">
        <v>17</v>
      </c>
      <c r="I34" s="8" t="str">
        <f t="shared" ref="I34:T34" si="15">IF(I32="N/P","NP",
IF(I32="NP","NP",
IF(AND(I32&lt;0.9,I33&gt;0.9),"NP",IF(I33=0,0,I33/I32))))</f>
        <v>NP</v>
      </c>
      <c r="J34" s="8" t="str">
        <f t="shared" si="15"/>
        <v>NP</v>
      </c>
      <c r="K34" s="8" t="str">
        <f t="shared" si="15"/>
        <v>NP</v>
      </c>
      <c r="L34" s="8" t="str">
        <f t="shared" si="15"/>
        <v>NP</v>
      </c>
      <c r="M34" s="8" t="str">
        <f t="shared" si="15"/>
        <v>NP</v>
      </c>
      <c r="N34" s="8" t="str">
        <f t="shared" si="15"/>
        <v>NP</v>
      </c>
      <c r="O34" s="8" t="str">
        <f t="shared" si="15"/>
        <v>NP</v>
      </c>
      <c r="P34" s="8" t="str">
        <f t="shared" si="15"/>
        <v>NP</v>
      </c>
      <c r="Q34" s="8" t="str">
        <f t="shared" si="15"/>
        <v>NP</v>
      </c>
      <c r="R34" s="8" t="str">
        <f t="shared" si="15"/>
        <v>NP</v>
      </c>
      <c r="S34" s="8" t="str">
        <f t="shared" si="15"/>
        <v>NP</v>
      </c>
      <c r="T34" s="133" t="str">
        <f t="shared" si="15"/>
        <v>NP</v>
      </c>
      <c r="U34" s="127"/>
      <c r="V34" s="127"/>
    </row>
    <row r="35" spans="1:22" ht="45" customHeight="1" x14ac:dyDescent="0.25">
      <c r="A35" s="187"/>
      <c r="B35" s="174" t="s">
        <v>184</v>
      </c>
      <c r="C35" s="189" t="s">
        <v>206</v>
      </c>
      <c r="D35" s="175" t="s">
        <v>195</v>
      </c>
      <c r="E35" s="175" t="s">
        <v>21</v>
      </c>
      <c r="F35" s="150">
        <v>3</v>
      </c>
      <c r="G35" s="132">
        <f t="shared" ref="G35:G36" si="16">SUM(I35:T35)</f>
        <v>3</v>
      </c>
      <c r="H35" s="23" t="s">
        <v>15</v>
      </c>
      <c r="I35" s="9">
        <v>1</v>
      </c>
      <c r="J35" s="9"/>
      <c r="K35" s="9"/>
      <c r="L35" s="9"/>
      <c r="M35" s="9"/>
      <c r="N35" s="9">
        <v>1</v>
      </c>
      <c r="O35" s="9"/>
      <c r="P35" s="9"/>
      <c r="Q35" s="9"/>
      <c r="R35" s="9"/>
      <c r="S35" s="9">
        <v>1</v>
      </c>
      <c r="T35" s="130"/>
      <c r="U35" s="159" t="s">
        <v>176</v>
      </c>
      <c r="V35" s="159"/>
    </row>
    <row r="36" spans="1:22" ht="45" customHeight="1" x14ac:dyDescent="0.25">
      <c r="A36" s="187"/>
      <c r="B36" s="174"/>
      <c r="C36" s="190"/>
      <c r="D36" s="176"/>
      <c r="E36" s="176"/>
      <c r="F36" s="150"/>
      <c r="G36" s="132">
        <f t="shared" si="16"/>
        <v>0</v>
      </c>
      <c r="H36" s="23" t="s">
        <v>16</v>
      </c>
      <c r="I36" s="9"/>
      <c r="J36" s="126"/>
      <c r="K36" s="9"/>
      <c r="L36" s="9"/>
      <c r="M36" s="9"/>
      <c r="N36" s="9"/>
      <c r="O36" s="9"/>
      <c r="P36" s="9"/>
      <c r="Q36" s="9"/>
      <c r="R36" s="9"/>
      <c r="S36" s="9"/>
      <c r="T36" s="130"/>
      <c r="U36" s="159"/>
      <c r="V36" s="159"/>
    </row>
    <row r="37" spans="1:22" ht="45" customHeight="1" x14ac:dyDescent="0.25">
      <c r="A37" s="188"/>
      <c r="B37" s="174"/>
      <c r="C37" s="191"/>
      <c r="D37" s="176"/>
      <c r="E37" s="177"/>
      <c r="F37" s="150"/>
      <c r="G37" s="131"/>
      <c r="H37" s="24" t="s">
        <v>17</v>
      </c>
      <c r="I37" s="8">
        <f t="shared" ref="I37:T37" si="17">IF(I35="N/P","NP",
IF(I35="NP","NP",
IF(AND(I35&lt;0.9,I36&gt;0.9),"NP",IF(I36=0,0,I36/I35))))</f>
        <v>0</v>
      </c>
      <c r="J37" s="8">
        <f t="shared" si="17"/>
        <v>0</v>
      </c>
      <c r="K37" s="8">
        <f t="shared" si="17"/>
        <v>0</v>
      </c>
      <c r="L37" s="8">
        <f t="shared" si="17"/>
        <v>0</v>
      </c>
      <c r="M37" s="8">
        <f t="shared" si="17"/>
        <v>0</v>
      </c>
      <c r="N37" s="8">
        <f t="shared" si="17"/>
        <v>0</v>
      </c>
      <c r="O37" s="8">
        <f t="shared" si="17"/>
        <v>0</v>
      </c>
      <c r="P37" s="8">
        <f t="shared" si="17"/>
        <v>0</v>
      </c>
      <c r="Q37" s="8">
        <f t="shared" si="17"/>
        <v>0</v>
      </c>
      <c r="R37" s="8">
        <f t="shared" si="17"/>
        <v>0</v>
      </c>
      <c r="S37" s="8">
        <f t="shared" si="17"/>
        <v>0</v>
      </c>
      <c r="T37" s="133">
        <f t="shared" si="17"/>
        <v>0</v>
      </c>
      <c r="U37" s="136"/>
      <c r="V37" s="136"/>
    </row>
    <row r="38" spans="1:22" ht="40.5" customHeight="1" x14ac:dyDescent="0.25">
      <c r="A38" s="182"/>
      <c r="B38" s="151" t="s">
        <v>179</v>
      </c>
      <c r="C38" s="152" t="s">
        <v>207</v>
      </c>
      <c r="D38" s="162" t="s">
        <v>209</v>
      </c>
      <c r="E38" s="162" t="s">
        <v>196</v>
      </c>
      <c r="F38" s="150">
        <v>1</v>
      </c>
      <c r="G38" s="132">
        <f t="shared" ref="G38:G39" si="18">SUM(I38:T38)</f>
        <v>1</v>
      </c>
      <c r="H38" s="23" t="s">
        <v>15</v>
      </c>
      <c r="I38" s="9"/>
      <c r="J38" s="9">
        <v>1</v>
      </c>
      <c r="K38" s="9"/>
      <c r="L38" s="9"/>
      <c r="M38" s="9"/>
      <c r="N38" s="9"/>
      <c r="O38" s="9"/>
      <c r="P38" s="9"/>
      <c r="Q38" s="9"/>
      <c r="R38" s="9"/>
      <c r="S38" s="9"/>
      <c r="T38" s="130"/>
      <c r="U38" s="160" t="s">
        <v>176</v>
      </c>
      <c r="V38" s="160"/>
    </row>
    <row r="39" spans="1:22" ht="41.25" customHeight="1" x14ac:dyDescent="0.25">
      <c r="A39" s="183"/>
      <c r="B39" s="151"/>
      <c r="C39" s="153"/>
      <c r="D39" s="163"/>
      <c r="E39" s="163"/>
      <c r="F39" s="150"/>
      <c r="G39" s="132">
        <f t="shared" si="18"/>
        <v>0</v>
      </c>
      <c r="H39" s="23" t="s">
        <v>16</v>
      </c>
      <c r="I39" s="9"/>
      <c r="J39" s="126"/>
      <c r="K39" s="9"/>
      <c r="L39" s="9"/>
      <c r="M39" s="9"/>
      <c r="N39" s="9"/>
      <c r="O39" s="9"/>
      <c r="P39" s="9"/>
      <c r="Q39" s="9"/>
      <c r="R39" s="9"/>
      <c r="S39" s="9"/>
      <c r="T39" s="130"/>
      <c r="U39" s="160"/>
      <c r="V39" s="160"/>
    </row>
    <row r="40" spans="1:22" ht="33.75" customHeight="1" x14ac:dyDescent="0.25">
      <c r="A40" s="183"/>
      <c r="B40" s="151"/>
      <c r="C40" s="154"/>
      <c r="D40" s="164"/>
      <c r="E40" s="163"/>
      <c r="F40" s="150"/>
      <c r="G40" s="131"/>
      <c r="H40" s="24" t="s">
        <v>17</v>
      </c>
      <c r="I40" s="8">
        <f t="shared" ref="I40:T40" si="19">IF(I38="N/P","NP",
IF(I38="NP","NP",
IF(AND(I38&lt;0.9,I39&gt;0.9),"NP",IF(I39=0,0,I39/I38))))</f>
        <v>0</v>
      </c>
      <c r="J40" s="8">
        <f t="shared" si="19"/>
        <v>0</v>
      </c>
      <c r="K40" s="8">
        <f t="shared" si="19"/>
        <v>0</v>
      </c>
      <c r="L40" s="8">
        <f t="shared" si="19"/>
        <v>0</v>
      </c>
      <c r="M40" s="8">
        <f t="shared" si="19"/>
        <v>0</v>
      </c>
      <c r="N40" s="8">
        <f t="shared" si="19"/>
        <v>0</v>
      </c>
      <c r="O40" s="8">
        <f t="shared" si="19"/>
        <v>0</v>
      </c>
      <c r="P40" s="8">
        <f t="shared" si="19"/>
        <v>0</v>
      </c>
      <c r="Q40" s="8">
        <f t="shared" si="19"/>
        <v>0</v>
      </c>
      <c r="R40" s="8">
        <f t="shared" si="19"/>
        <v>0</v>
      </c>
      <c r="S40" s="8">
        <f t="shared" si="19"/>
        <v>0</v>
      </c>
      <c r="T40" s="133">
        <f t="shared" si="19"/>
        <v>0</v>
      </c>
      <c r="U40" s="137"/>
      <c r="V40" s="137"/>
    </row>
    <row r="41" spans="1:22" ht="30" customHeight="1" x14ac:dyDescent="0.25">
      <c r="A41" s="183"/>
      <c r="B41" s="151" t="s">
        <v>180</v>
      </c>
      <c r="C41" s="152" t="s">
        <v>208</v>
      </c>
      <c r="D41" s="155" t="s">
        <v>181</v>
      </c>
      <c r="E41" s="158" t="s">
        <v>183</v>
      </c>
      <c r="F41" s="150">
        <v>1</v>
      </c>
      <c r="G41" s="132">
        <f t="shared" ref="G41:G42" si="20">SUM(I41:T41)</f>
        <v>1</v>
      </c>
      <c r="H41" s="23" t="s">
        <v>15</v>
      </c>
      <c r="I41" s="9">
        <v>1</v>
      </c>
      <c r="J41" s="9"/>
      <c r="K41" s="9"/>
      <c r="L41" s="9"/>
      <c r="M41" s="9"/>
      <c r="N41" s="9"/>
      <c r="O41" s="9"/>
      <c r="P41" s="9"/>
      <c r="Q41" s="9"/>
      <c r="R41" s="9"/>
      <c r="S41" s="9"/>
      <c r="T41" s="130"/>
      <c r="U41" s="161" t="s">
        <v>176</v>
      </c>
      <c r="V41" s="161"/>
    </row>
    <row r="42" spans="1:22" ht="36.75" customHeight="1" x14ac:dyDescent="0.25">
      <c r="A42" s="183"/>
      <c r="B42" s="151"/>
      <c r="C42" s="153"/>
      <c r="D42" s="156"/>
      <c r="E42" s="158"/>
      <c r="F42" s="150"/>
      <c r="G42" s="132">
        <f t="shared" si="20"/>
        <v>0</v>
      </c>
      <c r="H42" s="23" t="s">
        <v>16</v>
      </c>
      <c r="I42" s="9"/>
      <c r="J42" s="126"/>
      <c r="K42" s="9"/>
      <c r="L42" s="9"/>
      <c r="M42" s="9"/>
      <c r="N42" s="9"/>
      <c r="O42" s="9"/>
      <c r="P42" s="9"/>
      <c r="Q42" s="9"/>
      <c r="R42" s="9"/>
      <c r="S42" s="9"/>
      <c r="T42" s="130"/>
      <c r="U42" s="161"/>
      <c r="V42" s="161"/>
    </row>
    <row r="43" spans="1:22" ht="36.75" customHeight="1" x14ac:dyDescent="0.25">
      <c r="A43" s="184"/>
      <c r="B43" s="151"/>
      <c r="C43" s="154"/>
      <c r="D43" s="157"/>
      <c r="E43" s="158"/>
      <c r="F43" s="150"/>
      <c r="G43" s="131"/>
      <c r="H43" s="24" t="s">
        <v>17</v>
      </c>
      <c r="I43" s="8">
        <f t="shared" ref="I43:T43" si="21">IF(I41="N/P","NP",
IF(I41="NP","NP",
IF(AND(I41&lt;0.9,I42&gt;0.9),"NP",IF(I42=0,0,I42/I41))))</f>
        <v>0</v>
      </c>
      <c r="J43" s="8">
        <f t="shared" si="21"/>
        <v>0</v>
      </c>
      <c r="K43" s="8">
        <f t="shared" si="21"/>
        <v>0</v>
      </c>
      <c r="L43" s="8">
        <f t="shared" si="21"/>
        <v>0</v>
      </c>
      <c r="M43" s="8">
        <f t="shared" si="21"/>
        <v>0</v>
      </c>
      <c r="N43" s="8">
        <f t="shared" si="21"/>
        <v>0</v>
      </c>
      <c r="O43" s="8">
        <f t="shared" si="21"/>
        <v>0</v>
      </c>
      <c r="P43" s="8">
        <f t="shared" si="21"/>
        <v>0</v>
      </c>
      <c r="Q43" s="8">
        <f t="shared" si="21"/>
        <v>0</v>
      </c>
      <c r="R43" s="8">
        <f t="shared" si="21"/>
        <v>0</v>
      </c>
      <c r="S43" s="8">
        <f t="shared" si="21"/>
        <v>0</v>
      </c>
      <c r="T43" s="133">
        <f t="shared" si="21"/>
        <v>0</v>
      </c>
      <c r="U43" s="137"/>
      <c r="V43" s="137"/>
    </row>
  </sheetData>
  <mergeCells count="88">
    <mergeCell ref="A1:V1"/>
    <mergeCell ref="F38:F40"/>
    <mergeCell ref="F41:F43"/>
    <mergeCell ref="F29:F31"/>
    <mergeCell ref="D29:D31"/>
    <mergeCell ref="E29:E31"/>
    <mergeCell ref="U29:U33"/>
    <mergeCell ref="V29:V33"/>
    <mergeCell ref="U11:U15"/>
    <mergeCell ref="V11:V15"/>
    <mergeCell ref="F17:F19"/>
    <mergeCell ref="V26:V27"/>
    <mergeCell ref="F20:F22"/>
    <mergeCell ref="U20:U21"/>
    <mergeCell ref="U23:U24"/>
    <mergeCell ref="U26:U27"/>
    <mergeCell ref="V35:V36"/>
    <mergeCell ref="V38:V39"/>
    <mergeCell ref="V41:V42"/>
    <mergeCell ref="V17:V19"/>
    <mergeCell ref="V20:V21"/>
    <mergeCell ref="V23:V24"/>
    <mergeCell ref="A38:A43"/>
    <mergeCell ref="A20:A22"/>
    <mergeCell ref="C20:C22"/>
    <mergeCell ref="D20:D22"/>
    <mergeCell ref="E20:E22"/>
    <mergeCell ref="A23:A37"/>
    <mergeCell ref="C23:C25"/>
    <mergeCell ref="C35:C37"/>
    <mergeCell ref="D35:D37"/>
    <mergeCell ref="D32:D34"/>
    <mergeCell ref="C26:C28"/>
    <mergeCell ref="D26:D28"/>
    <mergeCell ref="D23:D25"/>
    <mergeCell ref="C38:C40"/>
    <mergeCell ref="B29:B34"/>
    <mergeCell ref="C29:C34"/>
    <mergeCell ref="C14:C16"/>
    <mergeCell ref="D14:D16"/>
    <mergeCell ref="E14:E16"/>
    <mergeCell ref="F14:F16"/>
    <mergeCell ref="A11:A16"/>
    <mergeCell ref="C11:C13"/>
    <mergeCell ref="D11:D13"/>
    <mergeCell ref="E11:E13"/>
    <mergeCell ref="F11:F13"/>
    <mergeCell ref="B11:B16"/>
    <mergeCell ref="A4:T4"/>
    <mergeCell ref="C5:H5"/>
    <mergeCell ref="I5:T5"/>
    <mergeCell ref="A7:T7"/>
    <mergeCell ref="E38:E40"/>
    <mergeCell ref="B20:B22"/>
    <mergeCell ref="E26:E28"/>
    <mergeCell ref="F26:F28"/>
    <mergeCell ref="E35:E37"/>
    <mergeCell ref="F35:F37"/>
    <mergeCell ref="E32:E34"/>
    <mergeCell ref="F32:F34"/>
    <mergeCell ref="E23:E25"/>
    <mergeCell ref="F23:F25"/>
    <mergeCell ref="B35:B37"/>
    <mergeCell ref="B38:B40"/>
    <mergeCell ref="C17:C19"/>
    <mergeCell ref="B17:B19"/>
    <mergeCell ref="A17:A19"/>
    <mergeCell ref="U17:U19"/>
    <mergeCell ref="B41:B43"/>
    <mergeCell ref="C41:C43"/>
    <mergeCell ref="D41:D43"/>
    <mergeCell ref="E41:E43"/>
    <mergeCell ref="U35:U36"/>
    <mergeCell ref="U38:U39"/>
    <mergeCell ref="U41:U42"/>
    <mergeCell ref="B23:B25"/>
    <mergeCell ref="B26:B28"/>
    <mergeCell ref="E17:E19"/>
    <mergeCell ref="D17:D19"/>
    <mergeCell ref="D38:D40"/>
    <mergeCell ref="V8:V10"/>
    <mergeCell ref="A8:A10"/>
    <mergeCell ref="U8:U10"/>
    <mergeCell ref="B8:B10"/>
    <mergeCell ref="C8:C10"/>
    <mergeCell ref="D8:D10"/>
    <mergeCell ref="E8:E10"/>
    <mergeCell ref="F8:F10"/>
  </mergeCells>
  <phoneticPr fontId="23" type="noConversion"/>
  <printOptions horizontalCentered="1"/>
  <pageMargins left="0.7" right="0.7" top="0.75" bottom="0.75" header="0.3" footer="0.3"/>
  <pageSetup paperSize="5" scale="52" fitToHeight="0" orientation="landscape" r:id="rId1"/>
  <rowBreaks count="1" manualBreakCount="1">
    <brk id="28" max="21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3C82D-7EDC-4B13-97D8-0886B5A468B1}">
  <sheetPr>
    <tabColor theme="4" tint="-0.249977111117893"/>
  </sheetPr>
  <dimension ref="A1:W104"/>
  <sheetViews>
    <sheetView zoomScale="80" zoomScaleNormal="80" workbookViewId="0">
      <pane xSplit="7" ySplit="9" topLeftCell="H10" activePane="bottomRight" state="frozen"/>
      <selection pane="topRight" activeCell="E1" sqref="E1"/>
      <selection pane="bottomLeft" activeCell="A4" sqref="A4"/>
      <selection pane="bottomRight" activeCell="H10" sqref="H10"/>
    </sheetView>
  </sheetViews>
  <sheetFormatPr baseColWidth="10" defaultRowHeight="14.25" x14ac:dyDescent="0.25"/>
  <cols>
    <col min="1" max="1" width="15.5703125" style="32" customWidth="1"/>
    <col min="2" max="2" width="30.42578125" style="33" customWidth="1"/>
    <col min="3" max="3" width="47.28515625" style="33" customWidth="1"/>
    <col min="4" max="4" width="10.140625" style="33" customWidth="1"/>
    <col min="5" max="5" width="11.140625" style="33" customWidth="1"/>
    <col min="6" max="6" width="14" style="32" customWidth="1"/>
    <col min="7" max="8" width="14" style="30" customWidth="1"/>
    <col min="9" max="9" width="18.85546875" style="31" customWidth="1"/>
    <col min="10" max="10" width="14" style="30" customWidth="1"/>
    <col min="11" max="11" width="18.85546875" style="31" customWidth="1"/>
    <col min="12" max="12" width="14" style="30" customWidth="1"/>
    <col min="13" max="13" width="18.85546875" style="31" customWidth="1"/>
    <col min="14" max="14" width="14" style="30" customWidth="1"/>
    <col min="15" max="15" width="18.85546875" style="31" customWidth="1"/>
    <col min="16" max="16" width="14" style="30" customWidth="1"/>
    <col min="17" max="17" width="18.85546875" style="31" customWidth="1"/>
    <col min="18" max="18" width="14" style="30" customWidth="1"/>
    <col min="19" max="19" width="18.85546875" style="31" customWidth="1"/>
    <col min="20" max="20" width="14" style="30" customWidth="1"/>
    <col min="21" max="21" width="18.85546875" style="31" customWidth="1"/>
    <col min="22" max="22" width="14" style="30" customWidth="1"/>
    <col min="23" max="23" width="18.85546875" style="31" customWidth="1"/>
    <col min="24" max="16384" width="11.42578125" style="33"/>
  </cols>
  <sheetData>
    <row r="1" spans="1:23" x14ac:dyDescent="0.25">
      <c r="A1" s="204"/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</row>
    <row r="2" spans="1:23" ht="14.25" customHeight="1" x14ac:dyDescent="0.25">
      <c r="A2" s="205" t="s">
        <v>23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</row>
    <row r="3" spans="1:23" ht="14.25" customHeight="1" x14ac:dyDescent="0.25">
      <c r="A3" s="205" t="s">
        <v>22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</row>
    <row r="4" spans="1:23" ht="14.25" customHeight="1" x14ac:dyDescent="0.25">
      <c r="A4" s="205" t="s">
        <v>138</v>
      </c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</row>
    <row r="5" spans="1:23" ht="14.25" customHeight="1" x14ac:dyDescent="0.25">
      <c r="B5" s="32"/>
      <c r="C5" s="32"/>
      <c r="D5" s="106"/>
      <c r="E5" s="106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</row>
    <row r="6" spans="1:23" ht="13.5" customHeight="1" x14ac:dyDescent="0.25">
      <c r="A6" s="206" t="s">
        <v>139</v>
      </c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</row>
    <row r="7" spans="1:23" ht="18" customHeight="1" x14ac:dyDescent="0.25"/>
    <row r="8" spans="1:23" ht="15" customHeight="1" x14ac:dyDescent="0.25">
      <c r="A8" s="230" t="s">
        <v>61</v>
      </c>
      <c r="B8" s="221" t="s">
        <v>60</v>
      </c>
      <c r="C8" s="212" t="s">
        <v>92</v>
      </c>
      <c r="D8" s="226" t="s">
        <v>151</v>
      </c>
      <c r="E8" s="221"/>
      <c r="F8" s="212" t="s">
        <v>126</v>
      </c>
      <c r="G8" s="212" t="s">
        <v>29</v>
      </c>
      <c r="H8" s="210" t="s">
        <v>62</v>
      </c>
      <c r="I8" s="210"/>
      <c r="J8" s="211" t="s">
        <v>63</v>
      </c>
      <c r="K8" s="211"/>
      <c r="L8" s="218" t="s">
        <v>64</v>
      </c>
      <c r="M8" s="218"/>
      <c r="N8" s="223" t="s">
        <v>65</v>
      </c>
      <c r="O8" s="223"/>
      <c r="P8" s="218" t="s">
        <v>57</v>
      </c>
      <c r="Q8" s="218"/>
      <c r="R8" s="223" t="s">
        <v>66</v>
      </c>
      <c r="S8" s="223"/>
      <c r="T8" s="218" t="s">
        <v>59</v>
      </c>
      <c r="U8" s="218"/>
      <c r="V8" s="227" t="s">
        <v>84</v>
      </c>
      <c r="W8" s="227"/>
    </row>
    <row r="9" spans="1:23" ht="15" x14ac:dyDescent="0.25">
      <c r="A9" s="231"/>
      <c r="B9" s="222"/>
      <c r="C9" s="213"/>
      <c r="D9" s="108" t="s">
        <v>152</v>
      </c>
      <c r="E9" s="108" t="s">
        <v>153</v>
      </c>
      <c r="F9" s="213"/>
      <c r="G9" s="213"/>
      <c r="H9" s="49" t="s">
        <v>27</v>
      </c>
      <c r="I9" s="49" t="s">
        <v>56</v>
      </c>
      <c r="J9" s="50" t="s">
        <v>27</v>
      </c>
      <c r="K9" s="50" t="s">
        <v>56</v>
      </c>
      <c r="L9" s="51" t="s">
        <v>27</v>
      </c>
      <c r="M9" s="51" t="s">
        <v>56</v>
      </c>
      <c r="N9" s="52" t="s">
        <v>27</v>
      </c>
      <c r="O9" s="52" t="s">
        <v>56</v>
      </c>
      <c r="P9" s="51" t="s">
        <v>27</v>
      </c>
      <c r="Q9" s="51" t="s">
        <v>56</v>
      </c>
      <c r="R9" s="52" t="s">
        <v>27</v>
      </c>
      <c r="S9" s="52" t="s">
        <v>56</v>
      </c>
      <c r="T9" s="51" t="s">
        <v>27</v>
      </c>
      <c r="U9" s="51" t="s">
        <v>56</v>
      </c>
      <c r="V9" s="53" t="s">
        <v>27</v>
      </c>
      <c r="W9" s="53" t="s">
        <v>56</v>
      </c>
    </row>
    <row r="10" spans="1:23" ht="30.75" thickBot="1" x14ac:dyDescent="0.3">
      <c r="A10" s="54">
        <v>1000</v>
      </c>
      <c r="B10" s="54" t="s">
        <v>24</v>
      </c>
      <c r="C10" s="55" t="s">
        <v>91</v>
      </c>
      <c r="D10" s="109"/>
      <c r="E10" s="109"/>
      <c r="F10" s="54" t="s">
        <v>128</v>
      </c>
      <c r="G10" s="56">
        <f>5000*24</f>
        <v>120000</v>
      </c>
      <c r="H10" s="57">
        <v>1</v>
      </c>
      <c r="I10" s="58">
        <f>H10*G10</f>
        <v>120000</v>
      </c>
      <c r="J10" s="57"/>
      <c r="K10" s="58">
        <f>J10*G10</f>
        <v>0</v>
      </c>
      <c r="L10" s="57"/>
      <c r="M10" s="63">
        <f t="shared" ref="M10:M11" si="0">L10*G10</f>
        <v>0</v>
      </c>
      <c r="N10" s="57">
        <v>1</v>
      </c>
      <c r="O10" s="58">
        <f>N10*G10</f>
        <v>120000</v>
      </c>
      <c r="P10" s="57"/>
      <c r="Q10" s="58">
        <f>P10*G10</f>
        <v>0</v>
      </c>
      <c r="R10" s="57"/>
      <c r="S10" s="58">
        <f>G10*R10</f>
        <v>0</v>
      </c>
      <c r="T10" s="57"/>
      <c r="U10" s="58">
        <f>T10*G10</f>
        <v>0</v>
      </c>
      <c r="V10" s="57">
        <f>H10+J10+L10+N10+P10+R10+T10</f>
        <v>2</v>
      </c>
      <c r="W10" s="58">
        <f>V10*G10</f>
        <v>240000</v>
      </c>
    </row>
    <row r="11" spans="1:23" ht="15" x14ac:dyDescent="0.25">
      <c r="A11" s="232"/>
      <c r="B11" s="233" t="s">
        <v>93</v>
      </c>
      <c r="C11" s="59" t="s">
        <v>129</v>
      </c>
      <c r="D11" s="59"/>
      <c r="E11" s="59"/>
      <c r="F11" s="60" t="s">
        <v>127</v>
      </c>
      <c r="G11" s="61">
        <v>130</v>
      </c>
      <c r="H11" s="62">
        <v>6</v>
      </c>
      <c r="I11" s="63">
        <f>H11*G11</f>
        <v>780</v>
      </c>
      <c r="J11" s="62">
        <v>4</v>
      </c>
      <c r="K11" s="63">
        <f>J11*G11</f>
        <v>520</v>
      </c>
      <c r="L11" s="62">
        <v>5</v>
      </c>
      <c r="M11" s="63">
        <f t="shared" si="0"/>
        <v>650</v>
      </c>
      <c r="N11" s="62">
        <v>12</v>
      </c>
      <c r="O11" s="63">
        <f>N11*G11</f>
        <v>1560</v>
      </c>
      <c r="P11" s="62">
        <v>4</v>
      </c>
      <c r="Q11" s="63">
        <f>P11*G11</f>
        <v>520</v>
      </c>
      <c r="R11" s="62">
        <v>6</v>
      </c>
      <c r="S11" s="63">
        <f>G11*R11</f>
        <v>780</v>
      </c>
      <c r="T11" s="62">
        <v>3</v>
      </c>
      <c r="U11" s="63">
        <f>T11*G11</f>
        <v>390</v>
      </c>
      <c r="V11" s="62">
        <f>H11+J11+L11+N11+P11+R11+T11</f>
        <v>40</v>
      </c>
      <c r="W11" s="63">
        <f>V11*G11</f>
        <v>5200</v>
      </c>
    </row>
    <row r="12" spans="1:23" ht="15" x14ac:dyDescent="0.25">
      <c r="A12" s="228"/>
      <c r="B12" s="234"/>
      <c r="C12" s="64" t="s">
        <v>130</v>
      </c>
      <c r="D12" s="107"/>
      <c r="E12" s="107"/>
      <c r="F12" s="65" t="s">
        <v>127</v>
      </c>
      <c r="G12" s="66">
        <v>140</v>
      </c>
      <c r="H12" s="67">
        <v>1</v>
      </c>
      <c r="I12" s="63">
        <f>H12*G12</f>
        <v>140</v>
      </c>
      <c r="J12" s="67">
        <v>2</v>
      </c>
      <c r="K12" s="63">
        <f>J12*G12</f>
        <v>280</v>
      </c>
      <c r="L12" s="67">
        <v>1</v>
      </c>
      <c r="M12" s="63">
        <f>L12*G12</f>
        <v>140</v>
      </c>
      <c r="N12" s="67">
        <v>2</v>
      </c>
      <c r="O12" s="63">
        <f>N12*G12</f>
        <v>280</v>
      </c>
      <c r="P12" s="67"/>
      <c r="Q12" s="63">
        <f>P12*G12</f>
        <v>0</v>
      </c>
      <c r="R12" s="67">
        <v>1</v>
      </c>
      <c r="S12" s="63">
        <f>G12*R12</f>
        <v>140</v>
      </c>
      <c r="T12" s="67">
        <v>1</v>
      </c>
      <c r="U12" s="63">
        <f>T12*G12</f>
        <v>140</v>
      </c>
      <c r="V12" s="62">
        <f t="shared" ref="V12:V74" si="1">H12+J12+L12+N12+P12+R12+T12</f>
        <v>8</v>
      </c>
      <c r="W12" s="68">
        <f t="shared" ref="W12:W77" si="2">V12*G12</f>
        <v>1120</v>
      </c>
    </row>
    <row r="13" spans="1:23" ht="15" x14ac:dyDescent="0.25">
      <c r="A13" s="228"/>
      <c r="B13" s="234"/>
      <c r="C13" s="64" t="s">
        <v>131</v>
      </c>
      <c r="D13" s="107"/>
      <c r="E13" s="107"/>
      <c r="F13" s="65" t="s">
        <v>127</v>
      </c>
      <c r="G13" s="66">
        <v>300</v>
      </c>
      <c r="H13" s="67"/>
      <c r="I13" s="63">
        <f t="shared" ref="I13:I74" si="3">H13*G13</f>
        <v>0</v>
      </c>
      <c r="J13" s="67"/>
      <c r="K13" s="63">
        <f t="shared" ref="K13:K74" si="4">J13*G13</f>
        <v>0</v>
      </c>
      <c r="L13" s="67">
        <v>2</v>
      </c>
      <c r="M13" s="63">
        <f t="shared" ref="M13:M74" si="5">L13*G13</f>
        <v>600</v>
      </c>
      <c r="N13" s="67">
        <v>2</v>
      </c>
      <c r="O13" s="63">
        <f t="shared" ref="O13:O74" si="6">N13*G13</f>
        <v>600</v>
      </c>
      <c r="P13" s="67"/>
      <c r="Q13" s="63">
        <f t="shared" ref="Q13:Q74" si="7">P13*G13</f>
        <v>0</v>
      </c>
      <c r="R13" s="67"/>
      <c r="S13" s="63">
        <f t="shared" ref="S13:S74" si="8">G13*R13</f>
        <v>0</v>
      </c>
      <c r="T13" s="67"/>
      <c r="U13" s="63">
        <f t="shared" ref="U13:U76" si="9">T13*G13</f>
        <v>0</v>
      </c>
      <c r="V13" s="62">
        <f t="shared" si="1"/>
        <v>4</v>
      </c>
      <c r="W13" s="68">
        <f t="shared" si="2"/>
        <v>1200</v>
      </c>
    </row>
    <row r="14" spans="1:23" ht="15" x14ac:dyDescent="0.25">
      <c r="A14" s="228"/>
      <c r="B14" s="234"/>
      <c r="C14" s="64" t="s">
        <v>132</v>
      </c>
      <c r="D14" s="107"/>
      <c r="E14" s="107"/>
      <c r="F14" s="65" t="s">
        <v>127</v>
      </c>
      <c r="G14" s="66">
        <v>170</v>
      </c>
      <c r="H14" s="67"/>
      <c r="I14" s="63">
        <f t="shared" si="3"/>
        <v>0</v>
      </c>
      <c r="J14" s="67"/>
      <c r="K14" s="63">
        <f t="shared" si="4"/>
        <v>0</v>
      </c>
      <c r="L14" s="67">
        <v>2</v>
      </c>
      <c r="M14" s="63">
        <f t="shared" si="5"/>
        <v>340</v>
      </c>
      <c r="N14" s="67">
        <v>2</v>
      </c>
      <c r="O14" s="63">
        <f t="shared" si="6"/>
        <v>340</v>
      </c>
      <c r="P14" s="67">
        <v>1</v>
      </c>
      <c r="Q14" s="63">
        <f t="shared" si="7"/>
        <v>170</v>
      </c>
      <c r="R14" s="67"/>
      <c r="S14" s="63">
        <f t="shared" si="8"/>
        <v>0</v>
      </c>
      <c r="T14" s="67"/>
      <c r="U14" s="63">
        <f t="shared" si="9"/>
        <v>0</v>
      </c>
      <c r="V14" s="62">
        <f t="shared" si="1"/>
        <v>5</v>
      </c>
      <c r="W14" s="68">
        <f t="shared" si="2"/>
        <v>850</v>
      </c>
    </row>
    <row r="15" spans="1:23" ht="15" x14ac:dyDescent="0.25">
      <c r="A15" s="228"/>
      <c r="B15" s="234"/>
      <c r="C15" s="64" t="s">
        <v>133</v>
      </c>
      <c r="D15" s="107"/>
      <c r="E15" s="107"/>
      <c r="F15" s="65" t="s">
        <v>127</v>
      </c>
      <c r="G15" s="66">
        <v>350</v>
      </c>
      <c r="H15" s="67"/>
      <c r="I15" s="63">
        <f t="shared" si="3"/>
        <v>0</v>
      </c>
      <c r="J15" s="67"/>
      <c r="K15" s="63">
        <f t="shared" si="4"/>
        <v>0</v>
      </c>
      <c r="L15" s="67">
        <v>2</v>
      </c>
      <c r="M15" s="63">
        <f t="shared" si="5"/>
        <v>700</v>
      </c>
      <c r="N15" s="67">
        <v>2</v>
      </c>
      <c r="O15" s="63">
        <f t="shared" si="6"/>
        <v>700</v>
      </c>
      <c r="P15" s="67"/>
      <c r="Q15" s="63">
        <f t="shared" si="7"/>
        <v>0</v>
      </c>
      <c r="R15" s="67"/>
      <c r="S15" s="63">
        <f t="shared" si="8"/>
        <v>0</v>
      </c>
      <c r="T15" s="67"/>
      <c r="U15" s="63">
        <f t="shared" si="9"/>
        <v>0</v>
      </c>
      <c r="V15" s="62">
        <f t="shared" si="1"/>
        <v>4</v>
      </c>
      <c r="W15" s="68">
        <f t="shared" si="2"/>
        <v>1400</v>
      </c>
    </row>
    <row r="16" spans="1:23" ht="15" x14ac:dyDescent="0.25">
      <c r="A16" s="228"/>
      <c r="B16" s="234"/>
      <c r="C16" s="64" t="s">
        <v>134</v>
      </c>
      <c r="D16" s="107"/>
      <c r="E16" s="107"/>
      <c r="F16" s="65" t="s">
        <v>127</v>
      </c>
      <c r="G16" s="66">
        <v>230</v>
      </c>
      <c r="H16" s="67">
        <v>1</v>
      </c>
      <c r="I16" s="63">
        <f t="shared" si="3"/>
        <v>230</v>
      </c>
      <c r="J16" s="67"/>
      <c r="K16" s="63">
        <f t="shared" si="4"/>
        <v>0</v>
      </c>
      <c r="L16" s="67">
        <v>1</v>
      </c>
      <c r="M16" s="63">
        <f t="shared" si="5"/>
        <v>230</v>
      </c>
      <c r="N16" s="67">
        <v>2</v>
      </c>
      <c r="O16" s="63">
        <f t="shared" si="6"/>
        <v>460</v>
      </c>
      <c r="P16" s="67">
        <v>1</v>
      </c>
      <c r="Q16" s="63">
        <f t="shared" si="7"/>
        <v>230</v>
      </c>
      <c r="R16" s="67">
        <v>1</v>
      </c>
      <c r="S16" s="63">
        <f t="shared" si="8"/>
        <v>230</v>
      </c>
      <c r="T16" s="67">
        <v>1</v>
      </c>
      <c r="U16" s="63">
        <f t="shared" si="9"/>
        <v>230</v>
      </c>
      <c r="V16" s="62">
        <f t="shared" si="1"/>
        <v>7</v>
      </c>
      <c r="W16" s="68">
        <f t="shared" si="2"/>
        <v>1610</v>
      </c>
    </row>
    <row r="17" spans="1:23" ht="15" x14ac:dyDescent="0.25">
      <c r="A17" s="228"/>
      <c r="B17" s="234"/>
      <c r="C17" s="64" t="s">
        <v>135</v>
      </c>
      <c r="D17" s="107"/>
      <c r="E17" s="107"/>
      <c r="F17" s="65" t="s">
        <v>127</v>
      </c>
      <c r="G17" s="66">
        <v>260</v>
      </c>
      <c r="H17" s="67"/>
      <c r="I17" s="63">
        <f t="shared" si="3"/>
        <v>0</v>
      </c>
      <c r="J17" s="67"/>
      <c r="K17" s="63">
        <f t="shared" si="4"/>
        <v>0</v>
      </c>
      <c r="L17" s="67">
        <v>1</v>
      </c>
      <c r="M17" s="63">
        <f t="shared" si="5"/>
        <v>260</v>
      </c>
      <c r="N17" s="67">
        <v>2</v>
      </c>
      <c r="O17" s="63">
        <f t="shared" si="6"/>
        <v>520</v>
      </c>
      <c r="P17" s="67"/>
      <c r="Q17" s="63">
        <f t="shared" si="7"/>
        <v>0</v>
      </c>
      <c r="R17" s="67"/>
      <c r="S17" s="63">
        <f t="shared" si="8"/>
        <v>0</v>
      </c>
      <c r="T17" s="67">
        <v>1</v>
      </c>
      <c r="U17" s="63">
        <f t="shared" si="9"/>
        <v>260</v>
      </c>
      <c r="V17" s="62">
        <f t="shared" si="1"/>
        <v>4</v>
      </c>
      <c r="W17" s="68">
        <f t="shared" si="2"/>
        <v>1040</v>
      </c>
    </row>
    <row r="18" spans="1:23" ht="15" x14ac:dyDescent="0.25">
      <c r="A18" s="228"/>
      <c r="B18" s="234"/>
      <c r="C18" s="64" t="s">
        <v>31</v>
      </c>
      <c r="D18" s="107"/>
      <c r="E18" s="107"/>
      <c r="F18" s="65" t="s">
        <v>127</v>
      </c>
      <c r="G18" s="66">
        <v>270</v>
      </c>
      <c r="H18" s="67">
        <v>1</v>
      </c>
      <c r="I18" s="63">
        <f t="shared" si="3"/>
        <v>270</v>
      </c>
      <c r="J18" s="67"/>
      <c r="K18" s="63">
        <f t="shared" si="4"/>
        <v>0</v>
      </c>
      <c r="L18" s="67">
        <v>1</v>
      </c>
      <c r="M18" s="63">
        <f t="shared" si="5"/>
        <v>270</v>
      </c>
      <c r="N18" s="67">
        <v>2</v>
      </c>
      <c r="O18" s="63">
        <f t="shared" si="6"/>
        <v>540</v>
      </c>
      <c r="P18" s="67">
        <v>1</v>
      </c>
      <c r="Q18" s="63">
        <f t="shared" si="7"/>
        <v>270</v>
      </c>
      <c r="R18" s="67">
        <v>1</v>
      </c>
      <c r="S18" s="63">
        <f t="shared" si="8"/>
        <v>270</v>
      </c>
      <c r="T18" s="67">
        <v>1</v>
      </c>
      <c r="U18" s="63">
        <f t="shared" si="9"/>
        <v>270</v>
      </c>
      <c r="V18" s="62">
        <f t="shared" si="1"/>
        <v>7</v>
      </c>
      <c r="W18" s="68">
        <f t="shared" si="2"/>
        <v>1890</v>
      </c>
    </row>
    <row r="19" spans="1:23" ht="15" x14ac:dyDescent="0.25">
      <c r="A19" s="228"/>
      <c r="B19" s="234"/>
      <c r="C19" s="64" t="s">
        <v>32</v>
      </c>
      <c r="D19" s="107"/>
      <c r="E19" s="107"/>
      <c r="F19" s="65" t="s">
        <v>127</v>
      </c>
      <c r="G19" s="66">
        <v>330</v>
      </c>
      <c r="H19" s="67"/>
      <c r="I19" s="63">
        <f t="shared" si="3"/>
        <v>0</v>
      </c>
      <c r="J19" s="67"/>
      <c r="K19" s="63">
        <f t="shared" si="4"/>
        <v>0</v>
      </c>
      <c r="L19" s="67">
        <v>1</v>
      </c>
      <c r="M19" s="63">
        <f t="shared" si="5"/>
        <v>330</v>
      </c>
      <c r="N19" s="67">
        <v>2</v>
      </c>
      <c r="O19" s="63">
        <f t="shared" si="6"/>
        <v>660</v>
      </c>
      <c r="P19" s="67"/>
      <c r="Q19" s="63">
        <f t="shared" si="7"/>
        <v>0</v>
      </c>
      <c r="R19" s="67">
        <v>1</v>
      </c>
      <c r="S19" s="63">
        <f t="shared" si="8"/>
        <v>330</v>
      </c>
      <c r="T19" s="67">
        <v>1</v>
      </c>
      <c r="U19" s="63">
        <f t="shared" si="9"/>
        <v>330</v>
      </c>
      <c r="V19" s="62">
        <f t="shared" si="1"/>
        <v>5</v>
      </c>
      <c r="W19" s="68">
        <f t="shared" si="2"/>
        <v>1650</v>
      </c>
    </row>
    <row r="20" spans="1:23" ht="15" x14ac:dyDescent="0.25">
      <c r="A20" s="228"/>
      <c r="B20" s="234"/>
      <c r="C20" s="64" t="s">
        <v>123</v>
      </c>
      <c r="D20" s="107"/>
      <c r="E20" s="107"/>
      <c r="F20" s="65" t="s">
        <v>127</v>
      </c>
      <c r="G20" s="66">
        <v>1500</v>
      </c>
      <c r="H20" s="67"/>
      <c r="I20" s="63">
        <f t="shared" si="3"/>
        <v>0</v>
      </c>
      <c r="J20" s="67"/>
      <c r="K20" s="63">
        <f t="shared" si="4"/>
        <v>0</v>
      </c>
      <c r="L20" s="67">
        <v>1</v>
      </c>
      <c r="M20" s="63">
        <f t="shared" si="5"/>
        <v>1500</v>
      </c>
      <c r="N20" s="67"/>
      <c r="O20" s="63"/>
      <c r="P20" s="67"/>
      <c r="Q20" s="63">
        <f t="shared" si="7"/>
        <v>0</v>
      </c>
      <c r="R20" s="67"/>
      <c r="S20" s="63"/>
      <c r="T20" s="67"/>
      <c r="U20" s="63">
        <f t="shared" si="9"/>
        <v>0</v>
      </c>
      <c r="V20" s="62">
        <f t="shared" ref="V20" si="10">H20+J20+L20+N20+P20+R20+T20</f>
        <v>1</v>
      </c>
      <c r="W20" s="68">
        <f t="shared" ref="W20" si="11">V20*G20</f>
        <v>1500</v>
      </c>
    </row>
    <row r="21" spans="1:23" ht="15" x14ac:dyDescent="0.25">
      <c r="A21" s="228"/>
      <c r="B21" s="234"/>
      <c r="C21" s="64" t="s">
        <v>33</v>
      </c>
      <c r="D21" s="107"/>
      <c r="E21" s="107"/>
      <c r="F21" s="65" t="s">
        <v>136</v>
      </c>
      <c r="G21" s="66">
        <v>70</v>
      </c>
      <c r="H21" s="67">
        <v>2</v>
      </c>
      <c r="I21" s="63">
        <f t="shared" si="3"/>
        <v>140</v>
      </c>
      <c r="J21" s="67"/>
      <c r="K21" s="63">
        <f t="shared" si="4"/>
        <v>0</v>
      </c>
      <c r="L21" s="67">
        <v>1</v>
      </c>
      <c r="M21" s="63">
        <f t="shared" si="5"/>
        <v>70</v>
      </c>
      <c r="N21" s="67">
        <v>4</v>
      </c>
      <c r="O21" s="63">
        <f t="shared" si="6"/>
        <v>280</v>
      </c>
      <c r="P21" s="67"/>
      <c r="Q21" s="63">
        <f t="shared" si="7"/>
        <v>0</v>
      </c>
      <c r="R21" s="67">
        <v>2</v>
      </c>
      <c r="S21" s="63">
        <f t="shared" si="8"/>
        <v>140</v>
      </c>
      <c r="T21" s="67"/>
      <c r="U21" s="63">
        <f t="shared" si="9"/>
        <v>0</v>
      </c>
      <c r="V21" s="62">
        <f t="shared" si="1"/>
        <v>9</v>
      </c>
      <c r="W21" s="68">
        <f t="shared" si="2"/>
        <v>630</v>
      </c>
    </row>
    <row r="22" spans="1:23" ht="15" x14ac:dyDescent="0.25">
      <c r="A22" s="228"/>
      <c r="B22" s="234"/>
      <c r="C22" s="69" t="s">
        <v>94</v>
      </c>
      <c r="D22" s="107"/>
      <c r="E22" s="107"/>
      <c r="F22" s="70" t="s">
        <v>127</v>
      </c>
      <c r="G22" s="71">
        <v>850</v>
      </c>
      <c r="H22" s="67"/>
      <c r="I22" s="63">
        <f t="shared" si="3"/>
        <v>0</v>
      </c>
      <c r="J22" s="67"/>
      <c r="K22" s="63">
        <f t="shared" si="4"/>
        <v>0</v>
      </c>
      <c r="L22" s="67">
        <v>4</v>
      </c>
      <c r="M22" s="63">
        <f t="shared" si="5"/>
        <v>3400</v>
      </c>
      <c r="N22" s="67"/>
      <c r="O22" s="63">
        <f t="shared" si="6"/>
        <v>0</v>
      </c>
      <c r="P22" s="67">
        <v>1</v>
      </c>
      <c r="Q22" s="63">
        <f t="shared" si="7"/>
        <v>850</v>
      </c>
      <c r="R22" s="67"/>
      <c r="S22" s="63">
        <f t="shared" si="8"/>
        <v>0</v>
      </c>
      <c r="T22" s="67">
        <v>1</v>
      </c>
      <c r="U22" s="63">
        <f t="shared" si="9"/>
        <v>850</v>
      </c>
      <c r="V22" s="62">
        <f t="shared" si="1"/>
        <v>6</v>
      </c>
      <c r="W22" s="68">
        <f t="shared" si="2"/>
        <v>5100</v>
      </c>
    </row>
    <row r="23" spans="1:23" ht="30" x14ac:dyDescent="0.25">
      <c r="A23" s="228"/>
      <c r="B23" s="234"/>
      <c r="C23" s="69" t="s">
        <v>95</v>
      </c>
      <c r="D23" s="107"/>
      <c r="E23" s="107"/>
      <c r="F23" s="70" t="s">
        <v>136</v>
      </c>
      <c r="G23" s="66">
        <v>2000</v>
      </c>
      <c r="H23" s="67"/>
      <c r="I23" s="63">
        <f t="shared" si="3"/>
        <v>0</v>
      </c>
      <c r="J23" s="67"/>
      <c r="K23" s="63">
        <f t="shared" si="4"/>
        <v>0</v>
      </c>
      <c r="L23" s="67"/>
      <c r="M23" s="63">
        <f t="shared" si="5"/>
        <v>0</v>
      </c>
      <c r="N23" s="67">
        <v>4</v>
      </c>
      <c r="O23" s="63">
        <f t="shared" si="6"/>
        <v>8000</v>
      </c>
      <c r="P23" s="67"/>
      <c r="Q23" s="63">
        <f t="shared" si="7"/>
        <v>0</v>
      </c>
      <c r="R23" s="67"/>
      <c r="S23" s="63">
        <f t="shared" si="8"/>
        <v>0</v>
      </c>
      <c r="T23" s="67"/>
      <c r="U23" s="63">
        <f t="shared" si="9"/>
        <v>0</v>
      </c>
      <c r="V23" s="62">
        <f t="shared" si="1"/>
        <v>4</v>
      </c>
      <c r="W23" s="68">
        <f t="shared" si="2"/>
        <v>8000</v>
      </c>
    </row>
    <row r="24" spans="1:23" ht="15" x14ac:dyDescent="0.25">
      <c r="A24" s="228"/>
      <c r="B24" s="234"/>
      <c r="C24" s="69" t="s">
        <v>76</v>
      </c>
      <c r="D24" s="107"/>
      <c r="E24" s="107"/>
      <c r="F24" s="70" t="s">
        <v>136</v>
      </c>
      <c r="G24" s="66">
        <v>270</v>
      </c>
      <c r="H24" s="67">
        <v>2</v>
      </c>
      <c r="I24" s="63">
        <f t="shared" si="3"/>
        <v>540</v>
      </c>
      <c r="J24" s="67">
        <v>1</v>
      </c>
      <c r="K24" s="63">
        <f t="shared" si="4"/>
        <v>270</v>
      </c>
      <c r="L24" s="67"/>
      <c r="M24" s="63">
        <f t="shared" si="5"/>
        <v>0</v>
      </c>
      <c r="N24" s="67"/>
      <c r="O24" s="63">
        <f t="shared" si="6"/>
        <v>0</v>
      </c>
      <c r="P24" s="67"/>
      <c r="Q24" s="63">
        <f t="shared" si="7"/>
        <v>0</v>
      </c>
      <c r="R24" s="67"/>
      <c r="S24" s="63">
        <f t="shared" si="8"/>
        <v>0</v>
      </c>
      <c r="T24" s="67"/>
      <c r="U24" s="63">
        <f t="shared" si="9"/>
        <v>0</v>
      </c>
      <c r="V24" s="62">
        <f t="shared" si="1"/>
        <v>3</v>
      </c>
      <c r="W24" s="68">
        <f t="shared" si="2"/>
        <v>810</v>
      </c>
    </row>
    <row r="25" spans="1:23" ht="15" x14ac:dyDescent="0.25">
      <c r="A25" s="228"/>
      <c r="B25" s="234"/>
      <c r="C25" s="72" t="s">
        <v>34</v>
      </c>
      <c r="D25" s="72"/>
      <c r="E25" s="72"/>
      <c r="F25" s="73" t="s">
        <v>136</v>
      </c>
      <c r="G25" s="66">
        <v>450</v>
      </c>
      <c r="H25" s="67">
        <v>1</v>
      </c>
      <c r="I25" s="63">
        <f t="shared" si="3"/>
        <v>450</v>
      </c>
      <c r="J25" s="67"/>
      <c r="K25" s="63">
        <f t="shared" si="4"/>
        <v>0</v>
      </c>
      <c r="L25" s="67">
        <v>1</v>
      </c>
      <c r="M25" s="63">
        <f t="shared" si="5"/>
        <v>450</v>
      </c>
      <c r="N25" s="67"/>
      <c r="O25" s="63">
        <f t="shared" si="6"/>
        <v>0</v>
      </c>
      <c r="P25" s="67"/>
      <c r="Q25" s="63">
        <f t="shared" si="7"/>
        <v>0</v>
      </c>
      <c r="R25" s="67"/>
      <c r="S25" s="63">
        <f t="shared" si="8"/>
        <v>0</v>
      </c>
      <c r="T25" s="67"/>
      <c r="U25" s="63">
        <f t="shared" si="9"/>
        <v>0</v>
      </c>
      <c r="V25" s="62">
        <f t="shared" si="1"/>
        <v>2</v>
      </c>
      <c r="W25" s="68">
        <f t="shared" si="2"/>
        <v>900</v>
      </c>
    </row>
    <row r="26" spans="1:23" ht="15" x14ac:dyDescent="0.25">
      <c r="A26" s="228"/>
      <c r="B26" s="234"/>
      <c r="C26" s="72" t="s">
        <v>35</v>
      </c>
      <c r="D26" s="72"/>
      <c r="E26" s="72"/>
      <c r="F26" s="73" t="s">
        <v>136</v>
      </c>
      <c r="G26" s="66">
        <v>250</v>
      </c>
      <c r="H26" s="67"/>
      <c r="I26" s="63">
        <f t="shared" si="3"/>
        <v>0</v>
      </c>
      <c r="J26" s="67"/>
      <c r="K26" s="63">
        <f t="shared" si="4"/>
        <v>0</v>
      </c>
      <c r="L26" s="67">
        <v>1</v>
      </c>
      <c r="M26" s="63">
        <f t="shared" si="5"/>
        <v>250</v>
      </c>
      <c r="N26" s="67"/>
      <c r="O26" s="63">
        <f t="shared" si="6"/>
        <v>0</v>
      </c>
      <c r="P26" s="67"/>
      <c r="Q26" s="63">
        <f t="shared" si="7"/>
        <v>0</v>
      </c>
      <c r="R26" s="67"/>
      <c r="S26" s="63">
        <f t="shared" si="8"/>
        <v>0</v>
      </c>
      <c r="T26" s="67"/>
      <c r="U26" s="63">
        <f t="shared" si="9"/>
        <v>0</v>
      </c>
      <c r="V26" s="62">
        <f t="shared" si="1"/>
        <v>1</v>
      </c>
      <c r="W26" s="68">
        <f t="shared" si="2"/>
        <v>250</v>
      </c>
    </row>
    <row r="27" spans="1:23" ht="15" x14ac:dyDescent="0.25">
      <c r="A27" s="228"/>
      <c r="B27" s="234"/>
      <c r="C27" s="72" t="s">
        <v>36</v>
      </c>
      <c r="D27" s="72"/>
      <c r="E27" s="72"/>
      <c r="F27" s="73" t="s">
        <v>136</v>
      </c>
      <c r="G27" s="66">
        <v>250</v>
      </c>
      <c r="H27" s="67"/>
      <c r="I27" s="63">
        <f t="shared" si="3"/>
        <v>0</v>
      </c>
      <c r="J27" s="67"/>
      <c r="K27" s="63">
        <f t="shared" si="4"/>
        <v>0</v>
      </c>
      <c r="L27" s="67">
        <v>1</v>
      </c>
      <c r="M27" s="63">
        <f t="shared" si="5"/>
        <v>250</v>
      </c>
      <c r="N27" s="67">
        <v>1</v>
      </c>
      <c r="O27" s="63">
        <f t="shared" si="6"/>
        <v>250</v>
      </c>
      <c r="P27" s="67"/>
      <c r="Q27" s="63">
        <f t="shared" si="7"/>
        <v>0</v>
      </c>
      <c r="R27" s="67"/>
      <c r="S27" s="63">
        <f t="shared" si="8"/>
        <v>0</v>
      </c>
      <c r="T27" s="67"/>
      <c r="U27" s="63">
        <f t="shared" si="9"/>
        <v>0</v>
      </c>
      <c r="V27" s="62">
        <f t="shared" si="1"/>
        <v>2</v>
      </c>
      <c r="W27" s="68">
        <f t="shared" si="2"/>
        <v>500</v>
      </c>
    </row>
    <row r="28" spans="1:23" ht="15" x14ac:dyDescent="0.25">
      <c r="A28" s="228"/>
      <c r="B28" s="234"/>
      <c r="C28" s="72" t="s">
        <v>67</v>
      </c>
      <c r="D28" s="72"/>
      <c r="E28" s="72"/>
      <c r="F28" s="73" t="s">
        <v>136</v>
      </c>
      <c r="G28" s="66">
        <v>20</v>
      </c>
      <c r="H28" s="67"/>
      <c r="I28" s="63">
        <f t="shared" si="3"/>
        <v>0</v>
      </c>
      <c r="J28" s="67"/>
      <c r="K28" s="63">
        <f t="shared" si="4"/>
        <v>0</v>
      </c>
      <c r="L28" s="67">
        <v>1</v>
      </c>
      <c r="M28" s="63">
        <f t="shared" si="5"/>
        <v>20</v>
      </c>
      <c r="N28" s="67">
        <v>2</v>
      </c>
      <c r="O28" s="63">
        <f t="shared" si="6"/>
        <v>40</v>
      </c>
      <c r="P28" s="67"/>
      <c r="Q28" s="63">
        <f t="shared" si="7"/>
        <v>0</v>
      </c>
      <c r="R28" s="67"/>
      <c r="S28" s="63">
        <f t="shared" si="8"/>
        <v>0</v>
      </c>
      <c r="T28" s="67"/>
      <c r="U28" s="63">
        <f t="shared" si="9"/>
        <v>0</v>
      </c>
      <c r="V28" s="62">
        <f t="shared" si="1"/>
        <v>3</v>
      </c>
      <c r="W28" s="68">
        <f t="shared" si="2"/>
        <v>60</v>
      </c>
    </row>
    <row r="29" spans="1:23" ht="15" x14ac:dyDescent="0.25">
      <c r="A29" s="228"/>
      <c r="B29" s="234"/>
      <c r="C29" s="72" t="s">
        <v>37</v>
      </c>
      <c r="D29" s="72"/>
      <c r="E29" s="72"/>
      <c r="F29" s="73" t="s">
        <v>136</v>
      </c>
      <c r="G29" s="66">
        <v>230</v>
      </c>
      <c r="H29" s="67"/>
      <c r="I29" s="63">
        <f t="shared" si="3"/>
        <v>0</v>
      </c>
      <c r="J29" s="67"/>
      <c r="K29" s="63">
        <f t="shared" si="4"/>
        <v>0</v>
      </c>
      <c r="L29" s="67">
        <v>1</v>
      </c>
      <c r="M29" s="63">
        <f t="shared" si="5"/>
        <v>230</v>
      </c>
      <c r="N29" s="67">
        <v>2</v>
      </c>
      <c r="O29" s="63">
        <f t="shared" si="6"/>
        <v>460</v>
      </c>
      <c r="P29" s="67"/>
      <c r="Q29" s="63">
        <f t="shared" si="7"/>
        <v>0</v>
      </c>
      <c r="R29" s="67"/>
      <c r="S29" s="63">
        <f t="shared" si="8"/>
        <v>0</v>
      </c>
      <c r="T29" s="67"/>
      <c r="U29" s="63">
        <f t="shared" si="9"/>
        <v>0</v>
      </c>
      <c r="V29" s="62">
        <f t="shared" si="1"/>
        <v>3</v>
      </c>
      <c r="W29" s="68">
        <f t="shared" si="2"/>
        <v>690</v>
      </c>
    </row>
    <row r="30" spans="1:23" ht="15" x14ac:dyDescent="0.25">
      <c r="A30" s="228"/>
      <c r="B30" s="234"/>
      <c r="C30" s="72" t="s">
        <v>170</v>
      </c>
      <c r="D30" s="72"/>
      <c r="E30" s="72"/>
      <c r="F30" s="73" t="s">
        <v>136</v>
      </c>
      <c r="G30" s="66">
        <v>150</v>
      </c>
      <c r="H30" s="67"/>
      <c r="I30" s="63">
        <f t="shared" si="3"/>
        <v>0</v>
      </c>
      <c r="J30" s="67"/>
      <c r="K30" s="63">
        <f t="shared" si="4"/>
        <v>0</v>
      </c>
      <c r="L30" s="67">
        <v>3</v>
      </c>
      <c r="M30" s="63">
        <f t="shared" si="5"/>
        <v>450</v>
      </c>
      <c r="N30" s="67"/>
      <c r="O30" s="63">
        <f t="shared" si="6"/>
        <v>0</v>
      </c>
      <c r="P30" s="67"/>
      <c r="Q30" s="63">
        <f t="shared" si="7"/>
        <v>0</v>
      </c>
      <c r="R30" s="67"/>
      <c r="S30" s="63">
        <f t="shared" si="8"/>
        <v>0</v>
      </c>
      <c r="T30" s="67"/>
      <c r="U30" s="63">
        <f t="shared" si="9"/>
        <v>0</v>
      </c>
      <c r="V30" s="62">
        <f t="shared" si="1"/>
        <v>3</v>
      </c>
      <c r="W30" s="68">
        <f t="shared" si="2"/>
        <v>450</v>
      </c>
    </row>
    <row r="31" spans="1:23" ht="15" x14ac:dyDescent="0.25">
      <c r="A31" s="228"/>
      <c r="B31" s="234"/>
      <c r="C31" s="72" t="s">
        <v>171</v>
      </c>
      <c r="D31" s="72"/>
      <c r="E31" s="72"/>
      <c r="F31" s="73" t="s">
        <v>136</v>
      </c>
      <c r="G31" s="66">
        <v>250</v>
      </c>
      <c r="H31" s="67"/>
      <c r="I31" s="63">
        <f t="shared" si="3"/>
        <v>0</v>
      </c>
      <c r="J31" s="67"/>
      <c r="K31" s="63">
        <f t="shared" si="4"/>
        <v>0</v>
      </c>
      <c r="L31" s="67">
        <v>2</v>
      </c>
      <c r="M31" s="63">
        <f t="shared" si="5"/>
        <v>500</v>
      </c>
      <c r="N31" s="67"/>
      <c r="O31" s="63">
        <f t="shared" si="6"/>
        <v>0</v>
      </c>
      <c r="P31" s="67"/>
      <c r="Q31" s="63">
        <f t="shared" si="7"/>
        <v>0</v>
      </c>
      <c r="R31" s="67"/>
      <c r="S31" s="63">
        <f t="shared" si="8"/>
        <v>0</v>
      </c>
      <c r="T31" s="67"/>
      <c r="U31" s="63">
        <f t="shared" si="9"/>
        <v>0</v>
      </c>
      <c r="V31" s="62">
        <f t="shared" si="1"/>
        <v>2</v>
      </c>
      <c r="W31" s="68">
        <f t="shared" si="2"/>
        <v>500</v>
      </c>
    </row>
    <row r="32" spans="1:23" ht="15" x14ac:dyDescent="0.25">
      <c r="A32" s="228"/>
      <c r="B32" s="234"/>
      <c r="C32" s="72" t="s">
        <v>38</v>
      </c>
      <c r="D32" s="72"/>
      <c r="E32" s="72"/>
      <c r="F32" s="73" t="s">
        <v>136</v>
      </c>
      <c r="G32" s="66">
        <v>60</v>
      </c>
      <c r="H32" s="67"/>
      <c r="I32" s="63">
        <f t="shared" si="3"/>
        <v>0</v>
      </c>
      <c r="J32" s="67"/>
      <c r="K32" s="63">
        <f t="shared" si="4"/>
        <v>0</v>
      </c>
      <c r="L32" s="67"/>
      <c r="M32" s="63">
        <f t="shared" si="5"/>
        <v>0</v>
      </c>
      <c r="N32" s="67">
        <v>1</v>
      </c>
      <c r="O32" s="63">
        <f t="shared" si="6"/>
        <v>60</v>
      </c>
      <c r="P32" s="67"/>
      <c r="Q32" s="63">
        <f t="shared" si="7"/>
        <v>0</v>
      </c>
      <c r="R32" s="67"/>
      <c r="S32" s="63">
        <f t="shared" si="8"/>
        <v>0</v>
      </c>
      <c r="T32" s="67"/>
      <c r="U32" s="63">
        <f t="shared" si="9"/>
        <v>0</v>
      </c>
      <c r="V32" s="62">
        <f t="shared" si="1"/>
        <v>1</v>
      </c>
      <c r="W32" s="68">
        <f t="shared" si="2"/>
        <v>60</v>
      </c>
    </row>
    <row r="33" spans="1:23" ht="15" x14ac:dyDescent="0.25">
      <c r="A33" s="228"/>
      <c r="B33" s="234"/>
      <c r="C33" s="72" t="s">
        <v>96</v>
      </c>
      <c r="D33" s="72"/>
      <c r="E33" s="72"/>
      <c r="F33" s="73" t="s">
        <v>141</v>
      </c>
      <c r="G33" s="66">
        <v>20</v>
      </c>
      <c r="H33" s="67">
        <v>2</v>
      </c>
      <c r="I33" s="63">
        <f t="shared" si="3"/>
        <v>40</v>
      </c>
      <c r="J33" s="67">
        <v>1</v>
      </c>
      <c r="K33" s="63">
        <f t="shared" si="4"/>
        <v>20</v>
      </c>
      <c r="L33" s="67">
        <v>2</v>
      </c>
      <c r="M33" s="63">
        <f t="shared" si="5"/>
        <v>40</v>
      </c>
      <c r="N33" s="67">
        <v>2</v>
      </c>
      <c r="O33" s="63">
        <f t="shared" si="6"/>
        <v>40</v>
      </c>
      <c r="P33" s="67">
        <v>1</v>
      </c>
      <c r="Q33" s="63">
        <f t="shared" si="7"/>
        <v>20</v>
      </c>
      <c r="R33" s="67"/>
      <c r="S33" s="63">
        <f t="shared" si="8"/>
        <v>0</v>
      </c>
      <c r="T33" s="67">
        <v>1</v>
      </c>
      <c r="U33" s="63">
        <f t="shared" si="9"/>
        <v>20</v>
      </c>
      <c r="V33" s="62">
        <f t="shared" si="1"/>
        <v>9</v>
      </c>
      <c r="W33" s="68">
        <f t="shared" si="2"/>
        <v>180</v>
      </c>
    </row>
    <row r="34" spans="1:23" ht="15" x14ac:dyDescent="0.25">
      <c r="A34" s="228"/>
      <c r="B34" s="234"/>
      <c r="C34" s="72" t="s">
        <v>39</v>
      </c>
      <c r="D34" s="72"/>
      <c r="E34" s="72"/>
      <c r="F34" s="73" t="s">
        <v>141</v>
      </c>
      <c r="G34" s="66">
        <v>120</v>
      </c>
      <c r="H34" s="67">
        <v>2</v>
      </c>
      <c r="I34" s="63">
        <f t="shared" si="3"/>
        <v>240</v>
      </c>
      <c r="J34" s="67">
        <v>1</v>
      </c>
      <c r="K34" s="63">
        <f t="shared" si="4"/>
        <v>120</v>
      </c>
      <c r="L34" s="67">
        <v>1</v>
      </c>
      <c r="M34" s="63">
        <f t="shared" si="5"/>
        <v>120</v>
      </c>
      <c r="N34" s="67">
        <v>2</v>
      </c>
      <c r="O34" s="63">
        <f t="shared" si="6"/>
        <v>240</v>
      </c>
      <c r="P34" s="67">
        <v>1</v>
      </c>
      <c r="Q34" s="63">
        <f t="shared" si="7"/>
        <v>120</v>
      </c>
      <c r="R34" s="67"/>
      <c r="S34" s="63">
        <f t="shared" si="8"/>
        <v>0</v>
      </c>
      <c r="T34" s="67">
        <v>1</v>
      </c>
      <c r="U34" s="63">
        <f t="shared" si="9"/>
        <v>120</v>
      </c>
      <c r="V34" s="62">
        <f t="shared" si="1"/>
        <v>8</v>
      </c>
      <c r="W34" s="68">
        <f t="shared" si="2"/>
        <v>960</v>
      </c>
    </row>
    <row r="35" spans="1:23" ht="15" x14ac:dyDescent="0.25">
      <c r="A35" s="228"/>
      <c r="B35" s="234"/>
      <c r="C35" s="72" t="s">
        <v>40</v>
      </c>
      <c r="D35" s="72"/>
      <c r="E35" s="72"/>
      <c r="F35" s="73" t="s">
        <v>141</v>
      </c>
      <c r="G35" s="66">
        <v>200</v>
      </c>
      <c r="H35" s="67">
        <v>2</v>
      </c>
      <c r="I35" s="63">
        <f t="shared" si="3"/>
        <v>400</v>
      </c>
      <c r="J35" s="67">
        <v>1</v>
      </c>
      <c r="K35" s="63">
        <f t="shared" si="4"/>
        <v>200</v>
      </c>
      <c r="L35" s="67">
        <v>1</v>
      </c>
      <c r="M35" s="63">
        <f t="shared" si="5"/>
        <v>200</v>
      </c>
      <c r="N35" s="67">
        <v>2</v>
      </c>
      <c r="O35" s="63">
        <f t="shared" si="6"/>
        <v>400</v>
      </c>
      <c r="P35" s="67">
        <v>1</v>
      </c>
      <c r="Q35" s="63">
        <f t="shared" si="7"/>
        <v>200</v>
      </c>
      <c r="R35" s="67"/>
      <c r="S35" s="63">
        <f t="shared" si="8"/>
        <v>0</v>
      </c>
      <c r="T35" s="67">
        <v>1</v>
      </c>
      <c r="U35" s="63">
        <f t="shared" si="9"/>
        <v>200</v>
      </c>
      <c r="V35" s="62">
        <f t="shared" si="1"/>
        <v>8</v>
      </c>
      <c r="W35" s="68">
        <f t="shared" si="2"/>
        <v>1600</v>
      </c>
    </row>
    <row r="36" spans="1:23" ht="15" x14ac:dyDescent="0.25">
      <c r="A36" s="228"/>
      <c r="B36" s="234"/>
      <c r="C36" s="72" t="s">
        <v>41</v>
      </c>
      <c r="D36" s="72"/>
      <c r="E36" s="72"/>
      <c r="F36" s="73" t="s">
        <v>141</v>
      </c>
      <c r="G36" s="66">
        <v>60</v>
      </c>
      <c r="H36" s="67">
        <v>1</v>
      </c>
      <c r="I36" s="63">
        <f t="shared" si="3"/>
        <v>60</v>
      </c>
      <c r="J36" s="67">
        <v>1</v>
      </c>
      <c r="K36" s="63">
        <f t="shared" si="4"/>
        <v>60</v>
      </c>
      <c r="L36" s="67">
        <v>1</v>
      </c>
      <c r="M36" s="63">
        <f t="shared" si="5"/>
        <v>60</v>
      </c>
      <c r="N36" s="67">
        <v>1</v>
      </c>
      <c r="O36" s="63">
        <f t="shared" si="6"/>
        <v>60</v>
      </c>
      <c r="P36" s="67">
        <v>1</v>
      </c>
      <c r="Q36" s="63">
        <f t="shared" si="7"/>
        <v>60</v>
      </c>
      <c r="R36" s="67"/>
      <c r="S36" s="63">
        <f t="shared" si="8"/>
        <v>0</v>
      </c>
      <c r="T36" s="67">
        <v>1</v>
      </c>
      <c r="U36" s="63">
        <f t="shared" si="9"/>
        <v>60</v>
      </c>
      <c r="V36" s="62">
        <f t="shared" si="1"/>
        <v>6</v>
      </c>
      <c r="W36" s="68">
        <f t="shared" si="2"/>
        <v>360</v>
      </c>
    </row>
    <row r="37" spans="1:23" ht="15" x14ac:dyDescent="0.25">
      <c r="A37" s="228"/>
      <c r="B37" s="234"/>
      <c r="C37" s="72" t="s">
        <v>42</v>
      </c>
      <c r="D37" s="72"/>
      <c r="E37" s="72"/>
      <c r="F37" s="73" t="s">
        <v>136</v>
      </c>
      <c r="G37" s="66">
        <v>40</v>
      </c>
      <c r="H37" s="67">
        <v>1</v>
      </c>
      <c r="I37" s="63">
        <f t="shared" si="3"/>
        <v>40</v>
      </c>
      <c r="J37" s="67">
        <v>1</v>
      </c>
      <c r="K37" s="63">
        <f t="shared" si="4"/>
        <v>40</v>
      </c>
      <c r="L37" s="67"/>
      <c r="M37" s="63">
        <f t="shared" si="5"/>
        <v>0</v>
      </c>
      <c r="N37" s="67">
        <v>2</v>
      </c>
      <c r="O37" s="63">
        <f t="shared" si="6"/>
        <v>80</v>
      </c>
      <c r="P37" s="67"/>
      <c r="Q37" s="63">
        <f t="shared" si="7"/>
        <v>0</v>
      </c>
      <c r="R37" s="67"/>
      <c r="S37" s="63">
        <f t="shared" si="8"/>
        <v>0</v>
      </c>
      <c r="T37" s="67"/>
      <c r="U37" s="63">
        <f t="shared" si="9"/>
        <v>0</v>
      </c>
      <c r="V37" s="62">
        <f t="shared" si="1"/>
        <v>4</v>
      </c>
      <c r="W37" s="68">
        <f t="shared" si="2"/>
        <v>160</v>
      </c>
    </row>
    <row r="38" spans="1:23" ht="15" x14ac:dyDescent="0.25">
      <c r="A38" s="228"/>
      <c r="B38" s="234"/>
      <c r="C38" s="72" t="s">
        <v>43</v>
      </c>
      <c r="D38" s="72"/>
      <c r="E38" s="72"/>
      <c r="F38" s="73" t="s">
        <v>136</v>
      </c>
      <c r="G38" s="66">
        <v>50</v>
      </c>
      <c r="H38" s="67">
        <v>1</v>
      </c>
      <c r="I38" s="63">
        <f t="shared" si="3"/>
        <v>50</v>
      </c>
      <c r="J38" s="67">
        <v>1</v>
      </c>
      <c r="K38" s="63">
        <f t="shared" si="4"/>
        <v>50</v>
      </c>
      <c r="L38" s="67">
        <v>1</v>
      </c>
      <c r="M38" s="63">
        <f t="shared" si="5"/>
        <v>50</v>
      </c>
      <c r="N38" s="67"/>
      <c r="O38" s="63">
        <f t="shared" si="6"/>
        <v>0</v>
      </c>
      <c r="P38" s="67"/>
      <c r="Q38" s="63">
        <f t="shared" si="7"/>
        <v>0</v>
      </c>
      <c r="R38" s="67">
        <v>4</v>
      </c>
      <c r="S38" s="63">
        <f t="shared" si="8"/>
        <v>200</v>
      </c>
      <c r="T38" s="67"/>
      <c r="U38" s="63">
        <f t="shared" si="9"/>
        <v>0</v>
      </c>
      <c r="V38" s="62">
        <f t="shared" si="1"/>
        <v>7</v>
      </c>
      <c r="W38" s="68">
        <f t="shared" si="2"/>
        <v>350</v>
      </c>
    </row>
    <row r="39" spans="1:23" ht="15" x14ac:dyDescent="0.25">
      <c r="A39" s="228"/>
      <c r="B39" s="234"/>
      <c r="C39" s="72" t="s">
        <v>68</v>
      </c>
      <c r="D39" s="72"/>
      <c r="E39" s="72"/>
      <c r="F39" s="73" t="s">
        <v>136</v>
      </c>
      <c r="G39" s="66">
        <v>270</v>
      </c>
      <c r="H39" s="67"/>
      <c r="I39" s="63">
        <f t="shared" si="3"/>
        <v>0</v>
      </c>
      <c r="J39" s="67"/>
      <c r="K39" s="63">
        <f t="shared" si="4"/>
        <v>0</v>
      </c>
      <c r="L39" s="67">
        <v>3</v>
      </c>
      <c r="M39" s="63">
        <f t="shared" si="5"/>
        <v>810</v>
      </c>
      <c r="N39" s="67">
        <v>5</v>
      </c>
      <c r="O39" s="63">
        <f t="shared" si="6"/>
        <v>1350</v>
      </c>
      <c r="P39" s="67">
        <v>2</v>
      </c>
      <c r="Q39" s="63">
        <f t="shared" si="7"/>
        <v>540</v>
      </c>
      <c r="R39" s="67"/>
      <c r="S39" s="63">
        <f t="shared" si="8"/>
        <v>0</v>
      </c>
      <c r="T39" s="67">
        <v>3</v>
      </c>
      <c r="U39" s="63">
        <f t="shared" si="9"/>
        <v>810</v>
      </c>
      <c r="V39" s="62">
        <f t="shared" si="1"/>
        <v>13</v>
      </c>
      <c r="W39" s="68">
        <f t="shared" si="2"/>
        <v>3510</v>
      </c>
    </row>
    <row r="40" spans="1:23" ht="15" x14ac:dyDescent="0.25">
      <c r="A40" s="228"/>
      <c r="B40" s="234"/>
      <c r="C40" s="72" t="s">
        <v>97</v>
      </c>
      <c r="D40" s="72"/>
      <c r="E40" s="72"/>
      <c r="F40" s="73" t="s">
        <v>141</v>
      </c>
      <c r="G40" s="66">
        <v>55</v>
      </c>
      <c r="H40" s="67">
        <v>1</v>
      </c>
      <c r="I40" s="63">
        <f t="shared" si="3"/>
        <v>55</v>
      </c>
      <c r="J40" s="67"/>
      <c r="K40" s="63">
        <f t="shared" si="4"/>
        <v>0</v>
      </c>
      <c r="L40" s="67">
        <v>1</v>
      </c>
      <c r="M40" s="63">
        <f t="shared" si="5"/>
        <v>55</v>
      </c>
      <c r="N40" s="67"/>
      <c r="O40" s="63">
        <f t="shared" si="6"/>
        <v>0</v>
      </c>
      <c r="P40" s="67">
        <v>1</v>
      </c>
      <c r="Q40" s="63">
        <f t="shared" si="7"/>
        <v>55</v>
      </c>
      <c r="R40" s="67"/>
      <c r="S40" s="63">
        <f t="shared" si="8"/>
        <v>0</v>
      </c>
      <c r="T40" s="67">
        <v>1</v>
      </c>
      <c r="U40" s="63">
        <f t="shared" si="9"/>
        <v>55</v>
      </c>
      <c r="V40" s="62">
        <f t="shared" si="1"/>
        <v>4</v>
      </c>
      <c r="W40" s="68">
        <f t="shared" si="2"/>
        <v>220</v>
      </c>
    </row>
    <row r="41" spans="1:23" ht="15" x14ac:dyDescent="0.25">
      <c r="A41" s="228"/>
      <c r="B41" s="234"/>
      <c r="C41" s="72" t="s">
        <v>44</v>
      </c>
      <c r="D41" s="72"/>
      <c r="E41" s="72"/>
      <c r="F41" s="73" t="s">
        <v>141</v>
      </c>
      <c r="G41" s="71">
        <v>55</v>
      </c>
      <c r="H41" s="67">
        <v>1</v>
      </c>
      <c r="I41" s="63">
        <f t="shared" si="3"/>
        <v>55</v>
      </c>
      <c r="J41" s="67"/>
      <c r="K41" s="63">
        <f t="shared" si="4"/>
        <v>0</v>
      </c>
      <c r="L41" s="67">
        <v>1</v>
      </c>
      <c r="M41" s="63">
        <f t="shared" si="5"/>
        <v>55</v>
      </c>
      <c r="N41" s="67">
        <v>4</v>
      </c>
      <c r="O41" s="63">
        <f t="shared" si="6"/>
        <v>220</v>
      </c>
      <c r="P41" s="67">
        <v>1</v>
      </c>
      <c r="Q41" s="63">
        <f t="shared" si="7"/>
        <v>55</v>
      </c>
      <c r="R41" s="67"/>
      <c r="S41" s="63">
        <f t="shared" si="8"/>
        <v>0</v>
      </c>
      <c r="T41" s="67">
        <v>1</v>
      </c>
      <c r="U41" s="63">
        <f t="shared" si="9"/>
        <v>55</v>
      </c>
      <c r="V41" s="62">
        <f t="shared" si="1"/>
        <v>8</v>
      </c>
      <c r="W41" s="68">
        <f t="shared" si="2"/>
        <v>440</v>
      </c>
    </row>
    <row r="42" spans="1:23" ht="15" x14ac:dyDescent="0.25">
      <c r="A42" s="228"/>
      <c r="B42" s="234"/>
      <c r="C42" s="74" t="s">
        <v>45</v>
      </c>
      <c r="D42" s="74"/>
      <c r="E42" s="74"/>
      <c r="F42" s="75" t="s">
        <v>136</v>
      </c>
      <c r="G42" s="71">
        <v>10</v>
      </c>
      <c r="H42" s="76"/>
      <c r="I42" s="63">
        <f t="shared" si="3"/>
        <v>0</v>
      </c>
      <c r="J42" s="76"/>
      <c r="K42" s="63">
        <f t="shared" si="4"/>
        <v>0</v>
      </c>
      <c r="L42" s="76">
        <v>2</v>
      </c>
      <c r="M42" s="63">
        <f t="shared" si="5"/>
        <v>20</v>
      </c>
      <c r="N42" s="76"/>
      <c r="O42" s="63">
        <f t="shared" si="6"/>
        <v>0</v>
      </c>
      <c r="P42" s="76">
        <v>1</v>
      </c>
      <c r="Q42" s="63">
        <f t="shared" si="7"/>
        <v>10</v>
      </c>
      <c r="R42" s="76"/>
      <c r="S42" s="63">
        <f t="shared" si="8"/>
        <v>0</v>
      </c>
      <c r="T42" s="76">
        <v>1</v>
      </c>
      <c r="U42" s="63">
        <f t="shared" si="9"/>
        <v>10</v>
      </c>
      <c r="V42" s="62">
        <f t="shared" si="1"/>
        <v>4</v>
      </c>
      <c r="W42" s="68">
        <f t="shared" si="2"/>
        <v>40</v>
      </c>
    </row>
    <row r="43" spans="1:23" ht="15" x14ac:dyDescent="0.25">
      <c r="A43" s="228"/>
      <c r="B43" s="234"/>
      <c r="C43" s="72" t="s">
        <v>98</v>
      </c>
      <c r="D43" s="72"/>
      <c r="E43" s="72"/>
      <c r="F43" s="73" t="s">
        <v>136</v>
      </c>
      <c r="G43" s="66">
        <v>40</v>
      </c>
      <c r="H43" s="67">
        <v>2</v>
      </c>
      <c r="I43" s="63">
        <f t="shared" si="3"/>
        <v>80</v>
      </c>
      <c r="J43" s="67">
        <v>1</v>
      </c>
      <c r="K43" s="63">
        <f t="shared" si="4"/>
        <v>40</v>
      </c>
      <c r="L43" s="67">
        <v>2</v>
      </c>
      <c r="M43" s="63">
        <f t="shared" si="5"/>
        <v>80</v>
      </c>
      <c r="N43" s="67"/>
      <c r="O43" s="63">
        <f t="shared" si="6"/>
        <v>0</v>
      </c>
      <c r="P43" s="67">
        <v>1</v>
      </c>
      <c r="Q43" s="63">
        <f t="shared" si="7"/>
        <v>40</v>
      </c>
      <c r="R43" s="67"/>
      <c r="S43" s="63">
        <f t="shared" si="8"/>
        <v>0</v>
      </c>
      <c r="T43" s="67">
        <v>1</v>
      </c>
      <c r="U43" s="63">
        <f t="shared" si="9"/>
        <v>40</v>
      </c>
      <c r="V43" s="62">
        <f t="shared" si="1"/>
        <v>7</v>
      </c>
      <c r="W43" s="68">
        <f t="shared" si="2"/>
        <v>280</v>
      </c>
    </row>
    <row r="44" spans="1:23" ht="15" x14ac:dyDescent="0.25">
      <c r="A44" s="228"/>
      <c r="B44" s="234"/>
      <c r="C44" s="72" t="s">
        <v>46</v>
      </c>
      <c r="D44" s="72"/>
      <c r="E44" s="72"/>
      <c r="F44" s="73" t="s">
        <v>136</v>
      </c>
      <c r="G44" s="66">
        <v>10</v>
      </c>
      <c r="H44" s="67"/>
      <c r="I44" s="63">
        <f t="shared" si="3"/>
        <v>0</v>
      </c>
      <c r="J44" s="67"/>
      <c r="K44" s="63">
        <f t="shared" si="4"/>
        <v>0</v>
      </c>
      <c r="L44" s="67">
        <v>2</v>
      </c>
      <c r="M44" s="63">
        <f t="shared" si="5"/>
        <v>20</v>
      </c>
      <c r="N44" s="67"/>
      <c r="O44" s="63">
        <f t="shared" si="6"/>
        <v>0</v>
      </c>
      <c r="P44" s="67">
        <v>1</v>
      </c>
      <c r="Q44" s="63">
        <f t="shared" si="7"/>
        <v>10</v>
      </c>
      <c r="R44" s="67"/>
      <c r="S44" s="63">
        <f t="shared" si="8"/>
        <v>0</v>
      </c>
      <c r="T44" s="67">
        <v>1</v>
      </c>
      <c r="U44" s="63">
        <f t="shared" si="9"/>
        <v>10</v>
      </c>
      <c r="V44" s="62">
        <f t="shared" si="1"/>
        <v>4</v>
      </c>
      <c r="W44" s="68">
        <f t="shared" si="2"/>
        <v>40</v>
      </c>
    </row>
    <row r="45" spans="1:23" ht="15" x14ac:dyDescent="0.25">
      <c r="A45" s="228"/>
      <c r="B45" s="234"/>
      <c r="C45" s="72" t="s">
        <v>47</v>
      </c>
      <c r="D45" s="72"/>
      <c r="E45" s="72"/>
      <c r="F45" s="73" t="s">
        <v>141</v>
      </c>
      <c r="G45" s="66">
        <v>90</v>
      </c>
      <c r="H45" s="67">
        <v>1</v>
      </c>
      <c r="I45" s="63">
        <f t="shared" si="3"/>
        <v>90</v>
      </c>
      <c r="J45" s="67"/>
      <c r="K45" s="63">
        <f t="shared" si="4"/>
        <v>0</v>
      </c>
      <c r="L45" s="67">
        <v>1</v>
      </c>
      <c r="M45" s="63">
        <f t="shared" si="5"/>
        <v>90</v>
      </c>
      <c r="N45" s="67"/>
      <c r="O45" s="63">
        <f t="shared" si="6"/>
        <v>0</v>
      </c>
      <c r="P45" s="67">
        <v>1</v>
      </c>
      <c r="Q45" s="63">
        <f t="shared" si="7"/>
        <v>90</v>
      </c>
      <c r="R45" s="67"/>
      <c r="S45" s="63">
        <f t="shared" si="8"/>
        <v>0</v>
      </c>
      <c r="T45" s="67">
        <v>1</v>
      </c>
      <c r="U45" s="63">
        <f t="shared" si="9"/>
        <v>90</v>
      </c>
      <c r="V45" s="62">
        <f t="shared" si="1"/>
        <v>4</v>
      </c>
      <c r="W45" s="68">
        <f t="shared" si="2"/>
        <v>360</v>
      </c>
    </row>
    <row r="46" spans="1:23" ht="15" x14ac:dyDescent="0.25">
      <c r="A46" s="228"/>
      <c r="B46" s="234"/>
      <c r="C46" s="72" t="s">
        <v>72</v>
      </c>
      <c r="D46" s="72"/>
      <c r="E46" s="72"/>
      <c r="F46" s="73" t="s">
        <v>127</v>
      </c>
      <c r="G46" s="66">
        <v>150</v>
      </c>
      <c r="H46" s="67"/>
      <c r="I46" s="63">
        <f t="shared" si="3"/>
        <v>0</v>
      </c>
      <c r="J46" s="67"/>
      <c r="K46" s="63">
        <f t="shared" si="4"/>
        <v>0</v>
      </c>
      <c r="L46" s="67">
        <v>2</v>
      </c>
      <c r="M46" s="63">
        <f t="shared" si="5"/>
        <v>300</v>
      </c>
      <c r="N46" s="67"/>
      <c r="O46" s="63">
        <f t="shared" si="6"/>
        <v>0</v>
      </c>
      <c r="P46" s="67"/>
      <c r="Q46" s="63">
        <f t="shared" si="7"/>
        <v>0</v>
      </c>
      <c r="R46" s="67"/>
      <c r="S46" s="63">
        <f t="shared" si="8"/>
        <v>0</v>
      </c>
      <c r="T46" s="67">
        <v>1</v>
      </c>
      <c r="U46" s="63">
        <f t="shared" si="9"/>
        <v>150</v>
      </c>
      <c r="V46" s="62">
        <f t="shared" si="1"/>
        <v>3</v>
      </c>
      <c r="W46" s="68">
        <f t="shared" si="2"/>
        <v>450</v>
      </c>
    </row>
    <row r="47" spans="1:23" ht="15" x14ac:dyDescent="0.25">
      <c r="A47" s="228"/>
      <c r="B47" s="234"/>
      <c r="C47" s="72" t="s">
        <v>73</v>
      </c>
      <c r="D47" s="72"/>
      <c r="E47" s="72"/>
      <c r="F47" s="73" t="s">
        <v>127</v>
      </c>
      <c r="G47" s="66">
        <v>150</v>
      </c>
      <c r="H47" s="67"/>
      <c r="I47" s="63">
        <f t="shared" si="3"/>
        <v>0</v>
      </c>
      <c r="J47" s="67"/>
      <c r="K47" s="63">
        <f t="shared" si="4"/>
        <v>0</v>
      </c>
      <c r="L47" s="67">
        <v>2</v>
      </c>
      <c r="M47" s="63">
        <f t="shared" si="5"/>
        <v>300</v>
      </c>
      <c r="N47" s="67">
        <v>2</v>
      </c>
      <c r="O47" s="63">
        <f t="shared" si="6"/>
        <v>300</v>
      </c>
      <c r="P47" s="67"/>
      <c r="Q47" s="63">
        <f t="shared" si="7"/>
        <v>0</v>
      </c>
      <c r="R47" s="67"/>
      <c r="S47" s="63">
        <f t="shared" si="8"/>
        <v>0</v>
      </c>
      <c r="T47" s="67"/>
      <c r="U47" s="63">
        <f t="shared" si="9"/>
        <v>0</v>
      </c>
      <c r="V47" s="62">
        <f t="shared" si="1"/>
        <v>4</v>
      </c>
      <c r="W47" s="68">
        <f t="shared" si="2"/>
        <v>600</v>
      </c>
    </row>
    <row r="48" spans="1:23" ht="15" x14ac:dyDescent="0.25">
      <c r="A48" s="228"/>
      <c r="B48" s="234"/>
      <c r="C48" s="72" t="s">
        <v>99</v>
      </c>
      <c r="D48" s="72"/>
      <c r="E48" s="72"/>
      <c r="F48" s="73" t="s">
        <v>136</v>
      </c>
      <c r="G48" s="66">
        <v>100</v>
      </c>
      <c r="H48" s="67"/>
      <c r="I48" s="63">
        <f t="shared" si="3"/>
        <v>0</v>
      </c>
      <c r="J48" s="67"/>
      <c r="K48" s="63">
        <f t="shared" si="4"/>
        <v>0</v>
      </c>
      <c r="L48" s="67"/>
      <c r="M48" s="63">
        <f t="shared" si="5"/>
        <v>0</v>
      </c>
      <c r="N48" s="67"/>
      <c r="O48" s="63">
        <f t="shared" si="6"/>
        <v>0</v>
      </c>
      <c r="P48" s="67">
        <v>4</v>
      </c>
      <c r="Q48" s="63">
        <f t="shared" si="7"/>
        <v>400</v>
      </c>
      <c r="R48" s="67"/>
      <c r="S48" s="63">
        <f t="shared" si="8"/>
        <v>0</v>
      </c>
      <c r="T48" s="67">
        <v>6</v>
      </c>
      <c r="U48" s="63">
        <f t="shared" si="9"/>
        <v>600</v>
      </c>
      <c r="V48" s="62">
        <f t="shared" si="1"/>
        <v>10</v>
      </c>
      <c r="W48" s="68">
        <f t="shared" si="2"/>
        <v>1000</v>
      </c>
    </row>
    <row r="49" spans="1:23" ht="15" x14ac:dyDescent="0.25">
      <c r="A49" s="228"/>
      <c r="B49" s="234"/>
      <c r="C49" s="64" t="s">
        <v>48</v>
      </c>
      <c r="D49" s="107"/>
      <c r="E49" s="107"/>
      <c r="F49" s="65" t="s">
        <v>127</v>
      </c>
      <c r="G49" s="66">
        <v>150</v>
      </c>
      <c r="H49" s="67">
        <v>1</v>
      </c>
      <c r="I49" s="63">
        <f t="shared" si="3"/>
        <v>150</v>
      </c>
      <c r="J49" s="67">
        <v>1</v>
      </c>
      <c r="K49" s="63">
        <f t="shared" si="4"/>
        <v>150</v>
      </c>
      <c r="L49" s="67"/>
      <c r="M49" s="63">
        <f t="shared" si="5"/>
        <v>0</v>
      </c>
      <c r="N49" s="67">
        <v>2</v>
      </c>
      <c r="O49" s="63">
        <f t="shared" si="6"/>
        <v>300</v>
      </c>
      <c r="P49" s="67">
        <v>1</v>
      </c>
      <c r="Q49" s="63">
        <f t="shared" si="7"/>
        <v>150</v>
      </c>
      <c r="R49" s="67"/>
      <c r="S49" s="63">
        <f t="shared" si="8"/>
        <v>0</v>
      </c>
      <c r="T49" s="67"/>
      <c r="U49" s="63">
        <f t="shared" si="9"/>
        <v>0</v>
      </c>
      <c r="V49" s="62">
        <f t="shared" si="1"/>
        <v>5</v>
      </c>
      <c r="W49" s="68">
        <f t="shared" si="2"/>
        <v>750</v>
      </c>
    </row>
    <row r="50" spans="1:23" ht="15" x14ac:dyDescent="0.25">
      <c r="A50" s="228"/>
      <c r="B50" s="234"/>
      <c r="C50" s="64" t="s">
        <v>49</v>
      </c>
      <c r="D50" s="107"/>
      <c r="E50" s="107"/>
      <c r="F50" s="65" t="s">
        <v>136</v>
      </c>
      <c r="G50" s="66">
        <v>780</v>
      </c>
      <c r="H50" s="67"/>
      <c r="I50" s="63">
        <f t="shared" si="3"/>
        <v>0</v>
      </c>
      <c r="J50" s="67"/>
      <c r="K50" s="63">
        <f t="shared" si="4"/>
        <v>0</v>
      </c>
      <c r="L50" s="67"/>
      <c r="M50" s="63">
        <f t="shared" si="5"/>
        <v>0</v>
      </c>
      <c r="N50" s="67">
        <v>1</v>
      </c>
      <c r="O50" s="63">
        <f t="shared" si="6"/>
        <v>780</v>
      </c>
      <c r="P50" s="67"/>
      <c r="Q50" s="63">
        <f t="shared" si="7"/>
        <v>0</v>
      </c>
      <c r="R50" s="67"/>
      <c r="S50" s="63">
        <f t="shared" si="8"/>
        <v>0</v>
      </c>
      <c r="T50" s="67">
        <v>1</v>
      </c>
      <c r="U50" s="63">
        <f t="shared" si="9"/>
        <v>780</v>
      </c>
      <c r="V50" s="62">
        <f t="shared" si="1"/>
        <v>2</v>
      </c>
      <c r="W50" s="68">
        <f t="shared" si="2"/>
        <v>1560</v>
      </c>
    </row>
    <row r="51" spans="1:23" ht="15" x14ac:dyDescent="0.25">
      <c r="A51" s="228"/>
      <c r="B51" s="234"/>
      <c r="C51" s="64" t="s">
        <v>50</v>
      </c>
      <c r="D51" s="107"/>
      <c r="E51" s="107"/>
      <c r="F51" s="65" t="s">
        <v>136</v>
      </c>
      <c r="G51" s="66">
        <v>90</v>
      </c>
      <c r="H51" s="67"/>
      <c r="I51" s="63">
        <f t="shared" si="3"/>
        <v>0</v>
      </c>
      <c r="J51" s="67"/>
      <c r="K51" s="63">
        <f t="shared" si="4"/>
        <v>0</v>
      </c>
      <c r="L51" s="67"/>
      <c r="M51" s="63">
        <f t="shared" si="5"/>
        <v>0</v>
      </c>
      <c r="N51" s="67">
        <v>4</v>
      </c>
      <c r="O51" s="63">
        <f t="shared" si="6"/>
        <v>360</v>
      </c>
      <c r="P51" s="67"/>
      <c r="Q51" s="63">
        <f t="shared" si="7"/>
        <v>0</v>
      </c>
      <c r="R51" s="67"/>
      <c r="S51" s="63">
        <f t="shared" si="8"/>
        <v>0</v>
      </c>
      <c r="T51" s="67">
        <v>3</v>
      </c>
      <c r="U51" s="63">
        <f t="shared" si="9"/>
        <v>270</v>
      </c>
      <c r="V51" s="62">
        <f t="shared" si="1"/>
        <v>7</v>
      </c>
      <c r="W51" s="68">
        <f t="shared" si="2"/>
        <v>630</v>
      </c>
    </row>
    <row r="52" spans="1:23" ht="15" x14ac:dyDescent="0.25">
      <c r="A52" s="228"/>
      <c r="B52" s="234"/>
      <c r="C52" s="64" t="s">
        <v>142</v>
      </c>
      <c r="D52" s="107"/>
      <c r="E52" s="107"/>
      <c r="F52" s="65" t="s">
        <v>136</v>
      </c>
      <c r="G52" s="66">
        <v>200</v>
      </c>
      <c r="H52" s="67"/>
      <c r="I52" s="63">
        <f t="shared" si="3"/>
        <v>0</v>
      </c>
      <c r="J52" s="67"/>
      <c r="K52" s="63">
        <f t="shared" si="4"/>
        <v>0</v>
      </c>
      <c r="L52" s="77">
        <v>6</v>
      </c>
      <c r="M52" s="63">
        <f t="shared" si="5"/>
        <v>1200</v>
      </c>
      <c r="N52" s="67">
        <v>2</v>
      </c>
      <c r="O52" s="63">
        <f t="shared" si="6"/>
        <v>400</v>
      </c>
      <c r="P52" s="67"/>
      <c r="Q52" s="63">
        <f t="shared" si="7"/>
        <v>0</v>
      </c>
      <c r="R52" s="67"/>
      <c r="S52" s="63">
        <f t="shared" si="8"/>
        <v>0</v>
      </c>
      <c r="T52" s="67"/>
      <c r="U52" s="63">
        <f t="shared" si="9"/>
        <v>0</v>
      </c>
      <c r="V52" s="62">
        <f t="shared" si="1"/>
        <v>8</v>
      </c>
      <c r="W52" s="68">
        <f t="shared" si="2"/>
        <v>1600</v>
      </c>
    </row>
    <row r="53" spans="1:23" ht="15" x14ac:dyDescent="0.25">
      <c r="A53" s="228"/>
      <c r="B53" s="234"/>
      <c r="C53" s="64" t="s">
        <v>143</v>
      </c>
      <c r="D53" s="107"/>
      <c r="E53" s="107"/>
      <c r="F53" s="65" t="s">
        <v>136</v>
      </c>
      <c r="G53" s="66">
        <v>300</v>
      </c>
      <c r="H53" s="67"/>
      <c r="I53" s="63">
        <f t="shared" si="3"/>
        <v>0</v>
      </c>
      <c r="J53" s="67"/>
      <c r="K53" s="63">
        <f t="shared" si="4"/>
        <v>0</v>
      </c>
      <c r="L53" s="67">
        <v>6</v>
      </c>
      <c r="M53" s="63">
        <f t="shared" si="5"/>
        <v>1800</v>
      </c>
      <c r="N53" s="67">
        <v>2</v>
      </c>
      <c r="O53" s="63">
        <f t="shared" si="6"/>
        <v>600</v>
      </c>
      <c r="P53" s="67"/>
      <c r="Q53" s="63">
        <f t="shared" si="7"/>
        <v>0</v>
      </c>
      <c r="R53" s="67"/>
      <c r="S53" s="63">
        <f t="shared" si="8"/>
        <v>0</v>
      </c>
      <c r="T53" s="67"/>
      <c r="U53" s="63">
        <f t="shared" si="9"/>
        <v>0</v>
      </c>
      <c r="V53" s="62">
        <f t="shared" si="1"/>
        <v>8</v>
      </c>
      <c r="W53" s="68">
        <f t="shared" si="2"/>
        <v>2400</v>
      </c>
    </row>
    <row r="54" spans="1:23" ht="15" x14ac:dyDescent="0.25">
      <c r="A54" s="228"/>
      <c r="B54" s="234"/>
      <c r="C54" s="64" t="s">
        <v>69</v>
      </c>
      <c r="D54" s="107"/>
      <c r="E54" s="107"/>
      <c r="F54" s="65" t="s">
        <v>136</v>
      </c>
      <c r="G54" s="66">
        <v>100</v>
      </c>
      <c r="H54" s="67"/>
      <c r="I54" s="63">
        <f t="shared" si="3"/>
        <v>0</v>
      </c>
      <c r="J54" s="67"/>
      <c r="K54" s="63">
        <f t="shared" si="4"/>
        <v>0</v>
      </c>
      <c r="L54" s="67"/>
      <c r="M54" s="63">
        <f t="shared" si="5"/>
        <v>0</v>
      </c>
      <c r="N54" s="67"/>
      <c r="O54" s="63">
        <f t="shared" si="6"/>
        <v>0</v>
      </c>
      <c r="P54" s="67"/>
      <c r="Q54" s="63">
        <f t="shared" si="7"/>
        <v>0</v>
      </c>
      <c r="R54" s="67"/>
      <c r="S54" s="63">
        <f t="shared" si="8"/>
        <v>0</v>
      </c>
      <c r="T54" s="67">
        <v>1000</v>
      </c>
      <c r="U54" s="63">
        <f t="shared" si="9"/>
        <v>100000</v>
      </c>
      <c r="V54" s="62">
        <f t="shared" si="1"/>
        <v>1000</v>
      </c>
      <c r="W54" s="68">
        <f t="shared" si="2"/>
        <v>100000</v>
      </c>
    </row>
    <row r="55" spans="1:23" ht="15" x14ac:dyDescent="0.25">
      <c r="A55" s="228"/>
      <c r="B55" s="234"/>
      <c r="C55" s="64" t="s">
        <v>70</v>
      </c>
      <c r="D55" s="107"/>
      <c r="E55" s="107"/>
      <c r="F55" s="65" t="s">
        <v>136</v>
      </c>
      <c r="G55" s="66">
        <v>200</v>
      </c>
      <c r="H55" s="67"/>
      <c r="I55" s="63">
        <f t="shared" si="3"/>
        <v>0</v>
      </c>
      <c r="J55" s="67"/>
      <c r="K55" s="63">
        <f t="shared" si="4"/>
        <v>0</v>
      </c>
      <c r="L55" s="67">
        <v>20</v>
      </c>
      <c r="M55" s="63">
        <f t="shared" si="5"/>
        <v>4000</v>
      </c>
      <c r="N55" s="67"/>
      <c r="O55" s="63">
        <f t="shared" si="6"/>
        <v>0</v>
      </c>
      <c r="P55" s="67">
        <v>1</v>
      </c>
      <c r="Q55" s="63">
        <f t="shared" si="7"/>
        <v>200</v>
      </c>
      <c r="R55" s="67"/>
      <c r="S55" s="63">
        <f t="shared" si="8"/>
        <v>0</v>
      </c>
      <c r="T55" s="67">
        <v>2</v>
      </c>
      <c r="U55" s="63">
        <f t="shared" si="9"/>
        <v>400</v>
      </c>
      <c r="V55" s="62">
        <f t="shared" si="1"/>
        <v>23</v>
      </c>
      <c r="W55" s="68">
        <f t="shared" si="2"/>
        <v>4600</v>
      </c>
    </row>
    <row r="56" spans="1:23" ht="15" x14ac:dyDescent="0.25">
      <c r="A56" s="228"/>
      <c r="B56" s="234"/>
      <c r="C56" s="64" t="s">
        <v>100</v>
      </c>
      <c r="D56" s="107"/>
      <c r="E56" s="107"/>
      <c r="F56" s="65" t="s">
        <v>136</v>
      </c>
      <c r="G56" s="66">
        <v>400</v>
      </c>
      <c r="H56" s="67"/>
      <c r="I56" s="63">
        <f t="shared" si="3"/>
        <v>0</v>
      </c>
      <c r="J56" s="67"/>
      <c r="K56" s="63">
        <f t="shared" si="4"/>
        <v>0</v>
      </c>
      <c r="L56" s="67">
        <v>5</v>
      </c>
      <c r="M56" s="63">
        <f t="shared" si="5"/>
        <v>2000</v>
      </c>
      <c r="N56" s="67"/>
      <c r="O56" s="63">
        <f t="shared" si="6"/>
        <v>0</v>
      </c>
      <c r="P56" s="67">
        <v>1</v>
      </c>
      <c r="Q56" s="63">
        <f t="shared" si="7"/>
        <v>400</v>
      </c>
      <c r="R56" s="67"/>
      <c r="S56" s="63">
        <f t="shared" si="8"/>
        <v>0</v>
      </c>
      <c r="T56" s="67">
        <v>2</v>
      </c>
      <c r="U56" s="63">
        <f t="shared" si="9"/>
        <v>800</v>
      </c>
      <c r="V56" s="62">
        <f t="shared" si="1"/>
        <v>8</v>
      </c>
      <c r="W56" s="68">
        <f t="shared" si="2"/>
        <v>3200</v>
      </c>
    </row>
    <row r="57" spans="1:23" ht="15" x14ac:dyDescent="0.25">
      <c r="A57" s="228"/>
      <c r="B57" s="234"/>
      <c r="C57" s="64" t="s">
        <v>77</v>
      </c>
      <c r="D57" s="107"/>
      <c r="E57" s="107"/>
      <c r="F57" s="65" t="s">
        <v>136</v>
      </c>
      <c r="G57" s="66">
        <v>10</v>
      </c>
      <c r="H57" s="67"/>
      <c r="I57" s="63">
        <f t="shared" si="3"/>
        <v>0</v>
      </c>
      <c r="J57" s="67"/>
      <c r="K57" s="63">
        <f t="shared" si="4"/>
        <v>0</v>
      </c>
      <c r="L57" s="67">
        <v>4000</v>
      </c>
      <c r="M57" s="63">
        <f t="shared" si="5"/>
        <v>40000</v>
      </c>
      <c r="N57" s="67"/>
      <c r="O57" s="63">
        <f t="shared" si="6"/>
        <v>0</v>
      </c>
      <c r="P57" s="67"/>
      <c r="Q57" s="63">
        <f t="shared" si="7"/>
        <v>0</v>
      </c>
      <c r="R57" s="67"/>
      <c r="S57" s="63">
        <f t="shared" si="8"/>
        <v>0</v>
      </c>
      <c r="T57" s="67"/>
      <c r="U57" s="63">
        <f t="shared" si="9"/>
        <v>0</v>
      </c>
      <c r="V57" s="62">
        <f t="shared" si="1"/>
        <v>4000</v>
      </c>
      <c r="W57" s="68">
        <f t="shared" si="2"/>
        <v>40000</v>
      </c>
    </row>
    <row r="58" spans="1:23" ht="15" x14ac:dyDescent="0.25">
      <c r="A58" s="228"/>
      <c r="B58" s="234"/>
      <c r="C58" s="64" t="s">
        <v>88</v>
      </c>
      <c r="D58" s="107"/>
      <c r="E58" s="107"/>
      <c r="F58" s="65" t="s">
        <v>136</v>
      </c>
      <c r="G58" s="66">
        <v>10</v>
      </c>
      <c r="H58" s="67"/>
      <c r="I58" s="63">
        <f t="shared" si="3"/>
        <v>0</v>
      </c>
      <c r="J58" s="67"/>
      <c r="K58" s="63">
        <f t="shared" si="4"/>
        <v>0</v>
      </c>
      <c r="L58" s="67">
        <v>4000</v>
      </c>
      <c r="M58" s="63">
        <f t="shared" si="5"/>
        <v>40000</v>
      </c>
      <c r="N58" s="67"/>
      <c r="O58" s="63">
        <f t="shared" si="6"/>
        <v>0</v>
      </c>
      <c r="P58" s="67"/>
      <c r="Q58" s="63">
        <f t="shared" si="7"/>
        <v>0</v>
      </c>
      <c r="R58" s="67"/>
      <c r="S58" s="63">
        <f t="shared" si="8"/>
        <v>0</v>
      </c>
      <c r="T58" s="67"/>
      <c r="U58" s="63">
        <f t="shared" si="9"/>
        <v>0</v>
      </c>
      <c r="V58" s="62">
        <f t="shared" si="1"/>
        <v>4000</v>
      </c>
      <c r="W58" s="68">
        <f t="shared" si="2"/>
        <v>40000</v>
      </c>
    </row>
    <row r="59" spans="1:23" ht="15" x14ac:dyDescent="0.25">
      <c r="A59" s="228"/>
      <c r="B59" s="234"/>
      <c r="C59" s="64" t="s">
        <v>87</v>
      </c>
      <c r="D59" s="107"/>
      <c r="E59" s="107"/>
      <c r="F59" s="65" t="s">
        <v>136</v>
      </c>
      <c r="G59" s="66">
        <v>500</v>
      </c>
      <c r="H59" s="67"/>
      <c r="I59" s="63">
        <f t="shared" si="3"/>
        <v>0</v>
      </c>
      <c r="J59" s="67"/>
      <c r="K59" s="63">
        <f t="shared" si="4"/>
        <v>0</v>
      </c>
      <c r="L59" s="67">
        <v>3</v>
      </c>
      <c r="M59" s="63">
        <f t="shared" si="5"/>
        <v>1500</v>
      </c>
      <c r="N59" s="67"/>
      <c r="O59" s="63">
        <f t="shared" si="6"/>
        <v>0</v>
      </c>
      <c r="P59" s="67"/>
      <c r="Q59" s="63">
        <f t="shared" si="7"/>
        <v>0</v>
      </c>
      <c r="R59" s="67"/>
      <c r="S59" s="63">
        <f t="shared" si="8"/>
        <v>0</v>
      </c>
      <c r="T59" s="67"/>
      <c r="U59" s="63">
        <f t="shared" si="9"/>
        <v>0</v>
      </c>
      <c r="V59" s="62">
        <f t="shared" si="1"/>
        <v>3</v>
      </c>
      <c r="W59" s="68">
        <f t="shared" si="2"/>
        <v>1500</v>
      </c>
    </row>
    <row r="60" spans="1:23" ht="15" x14ac:dyDescent="0.25">
      <c r="A60" s="228"/>
      <c r="B60" s="234"/>
      <c r="C60" s="64" t="s">
        <v>82</v>
      </c>
      <c r="D60" s="107"/>
      <c r="E60" s="107"/>
      <c r="F60" s="65" t="s">
        <v>136</v>
      </c>
      <c r="G60" s="66">
        <v>70</v>
      </c>
      <c r="H60" s="67"/>
      <c r="I60" s="63">
        <f t="shared" si="3"/>
        <v>0</v>
      </c>
      <c r="J60" s="67"/>
      <c r="K60" s="63">
        <f t="shared" si="4"/>
        <v>0</v>
      </c>
      <c r="L60" s="67">
        <v>200</v>
      </c>
      <c r="M60" s="63">
        <f t="shared" si="5"/>
        <v>14000</v>
      </c>
      <c r="N60" s="67"/>
      <c r="O60" s="63">
        <f t="shared" si="6"/>
        <v>0</v>
      </c>
      <c r="P60" s="67"/>
      <c r="Q60" s="63">
        <f t="shared" si="7"/>
        <v>0</v>
      </c>
      <c r="R60" s="67"/>
      <c r="S60" s="63">
        <f t="shared" si="8"/>
        <v>0</v>
      </c>
      <c r="T60" s="67"/>
      <c r="U60" s="63">
        <f t="shared" si="9"/>
        <v>0</v>
      </c>
      <c r="V60" s="62">
        <f t="shared" si="1"/>
        <v>200</v>
      </c>
      <c r="W60" s="68">
        <f t="shared" si="2"/>
        <v>14000</v>
      </c>
    </row>
    <row r="61" spans="1:23" ht="15" x14ac:dyDescent="0.25">
      <c r="A61" s="228"/>
      <c r="B61" s="234"/>
      <c r="C61" s="64" t="s">
        <v>81</v>
      </c>
      <c r="D61" s="107"/>
      <c r="E61" s="107"/>
      <c r="F61" s="65" t="s">
        <v>136</v>
      </c>
      <c r="G61" s="66">
        <v>100</v>
      </c>
      <c r="H61" s="67"/>
      <c r="I61" s="63">
        <f t="shared" si="3"/>
        <v>0</v>
      </c>
      <c r="J61" s="67"/>
      <c r="K61" s="63">
        <f t="shared" si="4"/>
        <v>0</v>
      </c>
      <c r="L61" s="67">
        <v>100</v>
      </c>
      <c r="M61" s="63">
        <f t="shared" si="5"/>
        <v>10000</v>
      </c>
      <c r="N61" s="67"/>
      <c r="O61" s="63">
        <f t="shared" si="6"/>
        <v>0</v>
      </c>
      <c r="P61" s="67"/>
      <c r="Q61" s="63">
        <f t="shared" si="7"/>
        <v>0</v>
      </c>
      <c r="R61" s="67"/>
      <c r="S61" s="63">
        <f t="shared" si="8"/>
        <v>0</v>
      </c>
      <c r="T61" s="67"/>
      <c r="U61" s="63">
        <f t="shared" si="9"/>
        <v>0</v>
      </c>
      <c r="V61" s="62">
        <f t="shared" si="1"/>
        <v>100</v>
      </c>
      <c r="W61" s="68">
        <f t="shared" si="2"/>
        <v>10000</v>
      </c>
    </row>
    <row r="62" spans="1:23" ht="30" x14ac:dyDescent="0.25">
      <c r="A62" s="228"/>
      <c r="B62" s="234"/>
      <c r="C62" s="123" t="s">
        <v>168</v>
      </c>
      <c r="D62" s="123"/>
      <c r="E62" s="123"/>
      <c r="F62" s="124" t="s">
        <v>167</v>
      </c>
      <c r="G62" s="66">
        <v>500</v>
      </c>
      <c r="H62" s="67"/>
      <c r="I62" s="63">
        <f t="shared" si="3"/>
        <v>0</v>
      </c>
      <c r="J62" s="67"/>
      <c r="K62" s="63">
        <f t="shared" si="4"/>
        <v>0</v>
      </c>
      <c r="L62" s="67"/>
      <c r="M62" s="63">
        <f t="shared" si="5"/>
        <v>0</v>
      </c>
      <c r="N62" s="67">
        <v>20</v>
      </c>
      <c r="O62" s="63">
        <f t="shared" si="6"/>
        <v>10000</v>
      </c>
      <c r="P62" s="67">
        <v>20</v>
      </c>
      <c r="Q62" s="63">
        <f t="shared" si="7"/>
        <v>10000</v>
      </c>
      <c r="R62" s="67"/>
      <c r="S62" s="63">
        <f t="shared" si="8"/>
        <v>0</v>
      </c>
      <c r="T62" s="67">
        <v>20</v>
      </c>
      <c r="U62" s="63">
        <f t="shared" si="9"/>
        <v>10000</v>
      </c>
      <c r="V62" s="62">
        <f t="shared" ref="V62:V64" si="12">H62+J62+L62+N62+P62+R62+T62</f>
        <v>60</v>
      </c>
      <c r="W62" s="68">
        <f t="shared" ref="W62:W64" si="13">V62*G62</f>
        <v>30000</v>
      </c>
    </row>
    <row r="63" spans="1:23" ht="15" x14ac:dyDescent="0.25">
      <c r="A63" s="228"/>
      <c r="B63" s="234"/>
      <c r="C63" s="123" t="s">
        <v>164</v>
      </c>
      <c r="D63" s="123"/>
      <c r="E63" s="123"/>
      <c r="F63" s="124" t="s">
        <v>141</v>
      </c>
      <c r="G63" s="66">
        <v>140</v>
      </c>
      <c r="H63" s="67"/>
      <c r="I63" s="63">
        <f t="shared" si="3"/>
        <v>0</v>
      </c>
      <c r="J63" s="67"/>
      <c r="K63" s="63">
        <f t="shared" si="4"/>
        <v>0</v>
      </c>
      <c r="L63" s="67"/>
      <c r="M63" s="63">
        <f t="shared" si="5"/>
        <v>0</v>
      </c>
      <c r="N63" s="67">
        <v>20</v>
      </c>
      <c r="O63" s="63">
        <f t="shared" si="6"/>
        <v>2800</v>
      </c>
      <c r="P63" s="67">
        <v>20</v>
      </c>
      <c r="Q63" s="63">
        <f t="shared" si="7"/>
        <v>2800</v>
      </c>
      <c r="R63" s="67"/>
      <c r="S63" s="63">
        <f t="shared" si="8"/>
        <v>0</v>
      </c>
      <c r="T63" s="67">
        <v>20</v>
      </c>
      <c r="U63" s="63">
        <f t="shared" si="9"/>
        <v>2800</v>
      </c>
      <c r="V63" s="62">
        <f t="shared" si="12"/>
        <v>60</v>
      </c>
      <c r="W63" s="68">
        <f t="shared" si="13"/>
        <v>8400</v>
      </c>
    </row>
    <row r="64" spans="1:23" ht="15" x14ac:dyDescent="0.25">
      <c r="A64" s="228"/>
      <c r="B64" s="234"/>
      <c r="C64" s="123" t="s">
        <v>165</v>
      </c>
      <c r="D64" s="123"/>
      <c r="E64" s="123"/>
      <c r="F64" s="124" t="s">
        <v>166</v>
      </c>
      <c r="G64" s="66">
        <v>350</v>
      </c>
      <c r="H64" s="67"/>
      <c r="I64" s="63">
        <f t="shared" si="3"/>
        <v>0</v>
      </c>
      <c r="J64" s="67"/>
      <c r="K64" s="63">
        <f t="shared" si="4"/>
        <v>0</v>
      </c>
      <c r="L64" s="67"/>
      <c r="M64" s="63">
        <f t="shared" si="5"/>
        <v>0</v>
      </c>
      <c r="N64" s="67">
        <v>20</v>
      </c>
      <c r="O64" s="63">
        <f t="shared" si="6"/>
        <v>7000</v>
      </c>
      <c r="P64" s="67">
        <v>20</v>
      </c>
      <c r="Q64" s="63">
        <f t="shared" si="7"/>
        <v>7000</v>
      </c>
      <c r="R64" s="67"/>
      <c r="S64" s="63">
        <f t="shared" si="8"/>
        <v>0</v>
      </c>
      <c r="T64" s="67">
        <v>20</v>
      </c>
      <c r="U64" s="63">
        <f t="shared" si="9"/>
        <v>7000</v>
      </c>
      <c r="V64" s="62">
        <f t="shared" si="12"/>
        <v>60</v>
      </c>
      <c r="W64" s="68">
        <f t="shared" si="13"/>
        <v>21000</v>
      </c>
    </row>
    <row r="65" spans="1:23" ht="15" x14ac:dyDescent="0.25">
      <c r="A65" s="228"/>
      <c r="B65" s="234"/>
      <c r="C65" s="64" t="s">
        <v>104</v>
      </c>
      <c r="D65" s="107"/>
      <c r="E65" s="107"/>
      <c r="F65" s="65" t="s">
        <v>136</v>
      </c>
      <c r="G65" s="66">
        <v>5</v>
      </c>
      <c r="H65" s="67"/>
      <c r="I65" s="63">
        <f t="shared" si="3"/>
        <v>0</v>
      </c>
      <c r="J65" s="67">
        <v>100</v>
      </c>
      <c r="K65" s="63">
        <f t="shared" si="4"/>
        <v>500</v>
      </c>
      <c r="L65" s="67">
        <v>4000</v>
      </c>
      <c r="M65" s="63">
        <f t="shared" si="5"/>
        <v>20000</v>
      </c>
      <c r="N65" s="67">
        <v>200</v>
      </c>
      <c r="O65" s="63">
        <f t="shared" si="6"/>
        <v>1000</v>
      </c>
      <c r="P65" s="67">
        <v>120</v>
      </c>
      <c r="Q65" s="63">
        <f t="shared" si="7"/>
        <v>600</v>
      </c>
      <c r="R65" s="67"/>
      <c r="S65" s="63">
        <f t="shared" si="8"/>
        <v>0</v>
      </c>
      <c r="T65" s="67">
        <v>200</v>
      </c>
      <c r="U65" s="63">
        <f t="shared" si="9"/>
        <v>1000</v>
      </c>
      <c r="V65" s="62">
        <f t="shared" si="1"/>
        <v>4620</v>
      </c>
      <c r="W65" s="68">
        <f t="shared" si="2"/>
        <v>23100</v>
      </c>
    </row>
    <row r="66" spans="1:23" ht="15" x14ac:dyDescent="0.25">
      <c r="A66" s="228"/>
      <c r="B66" s="234"/>
      <c r="C66" s="64" t="s">
        <v>116</v>
      </c>
      <c r="D66" s="107"/>
      <c r="E66" s="107"/>
      <c r="F66" s="65" t="s">
        <v>136</v>
      </c>
      <c r="G66" s="66">
        <v>5</v>
      </c>
      <c r="H66" s="67"/>
      <c r="I66" s="63">
        <f t="shared" si="3"/>
        <v>0</v>
      </c>
      <c r="J66" s="67"/>
      <c r="K66" s="63">
        <f t="shared" si="4"/>
        <v>0</v>
      </c>
      <c r="L66" s="67">
        <v>4000</v>
      </c>
      <c r="M66" s="63">
        <f t="shared" si="5"/>
        <v>20000</v>
      </c>
      <c r="N66" s="67"/>
      <c r="O66" s="63">
        <f t="shared" si="6"/>
        <v>0</v>
      </c>
      <c r="P66" s="67"/>
      <c r="Q66" s="63">
        <f t="shared" si="7"/>
        <v>0</v>
      </c>
      <c r="R66" s="67"/>
      <c r="S66" s="63">
        <f t="shared" si="8"/>
        <v>0</v>
      </c>
      <c r="T66" s="67"/>
      <c r="U66" s="63">
        <f t="shared" si="9"/>
        <v>0</v>
      </c>
      <c r="V66" s="62">
        <f t="shared" ref="V66" si="14">H66+J66+L66+N66+P66+R66+T66</f>
        <v>4000</v>
      </c>
      <c r="W66" s="68">
        <f t="shared" ref="W66" si="15">V66*G66</f>
        <v>20000</v>
      </c>
    </row>
    <row r="67" spans="1:23" ht="15" x14ac:dyDescent="0.25">
      <c r="A67" s="228"/>
      <c r="B67" s="234"/>
      <c r="C67" s="69" t="s">
        <v>86</v>
      </c>
      <c r="D67" s="107"/>
      <c r="E67" s="107"/>
      <c r="F67" s="70" t="s">
        <v>136</v>
      </c>
      <c r="G67" s="66">
        <v>250</v>
      </c>
      <c r="H67" s="67"/>
      <c r="I67" s="63">
        <f t="shared" si="3"/>
        <v>0</v>
      </c>
      <c r="J67" s="67"/>
      <c r="K67" s="63">
        <f t="shared" si="4"/>
        <v>0</v>
      </c>
      <c r="L67" s="67">
        <v>3</v>
      </c>
      <c r="M67" s="63">
        <f t="shared" si="5"/>
        <v>750</v>
      </c>
      <c r="N67" s="67"/>
      <c r="O67" s="63">
        <f t="shared" si="6"/>
        <v>0</v>
      </c>
      <c r="P67" s="67"/>
      <c r="Q67" s="63">
        <f t="shared" si="7"/>
        <v>0</v>
      </c>
      <c r="R67" s="67"/>
      <c r="S67" s="63">
        <f t="shared" si="8"/>
        <v>0</v>
      </c>
      <c r="T67" s="67"/>
      <c r="U67" s="63">
        <f t="shared" si="9"/>
        <v>0</v>
      </c>
      <c r="V67" s="62">
        <f t="shared" si="1"/>
        <v>3</v>
      </c>
      <c r="W67" s="68">
        <f t="shared" si="2"/>
        <v>750</v>
      </c>
    </row>
    <row r="68" spans="1:23" ht="15" x14ac:dyDescent="0.25">
      <c r="A68" s="228"/>
      <c r="B68" s="234"/>
      <c r="C68" s="69" t="s">
        <v>89</v>
      </c>
      <c r="D68" s="107"/>
      <c r="E68" s="107"/>
      <c r="F68" s="70" t="s">
        <v>136</v>
      </c>
      <c r="G68" s="66">
        <v>1000</v>
      </c>
      <c r="H68" s="67"/>
      <c r="I68" s="63">
        <f t="shared" si="3"/>
        <v>0</v>
      </c>
      <c r="J68" s="67"/>
      <c r="K68" s="63">
        <f t="shared" si="4"/>
        <v>0</v>
      </c>
      <c r="L68" s="67">
        <v>1</v>
      </c>
      <c r="M68" s="63">
        <f t="shared" si="5"/>
        <v>1000</v>
      </c>
      <c r="N68" s="67"/>
      <c r="O68" s="63">
        <f t="shared" si="6"/>
        <v>0</v>
      </c>
      <c r="P68" s="67"/>
      <c r="Q68" s="63">
        <f t="shared" si="7"/>
        <v>0</v>
      </c>
      <c r="R68" s="67"/>
      <c r="S68" s="63">
        <f t="shared" si="8"/>
        <v>0</v>
      </c>
      <c r="T68" s="67"/>
      <c r="U68" s="63">
        <f t="shared" si="9"/>
        <v>0</v>
      </c>
      <c r="V68" s="62">
        <f t="shared" si="1"/>
        <v>1</v>
      </c>
      <c r="W68" s="68">
        <f t="shared" si="2"/>
        <v>1000</v>
      </c>
    </row>
    <row r="69" spans="1:23" ht="15" x14ac:dyDescent="0.25">
      <c r="A69" s="228"/>
      <c r="B69" s="234"/>
      <c r="C69" s="69" t="s">
        <v>85</v>
      </c>
      <c r="D69" s="107"/>
      <c r="E69" s="107"/>
      <c r="F69" s="70" t="s">
        <v>136</v>
      </c>
      <c r="G69" s="66">
        <v>500</v>
      </c>
      <c r="H69" s="67"/>
      <c r="I69" s="63">
        <f t="shared" si="3"/>
        <v>0</v>
      </c>
      <c r="J69" s="67"/>
      <c r="K69" s="63">
        <f t="shared" si="4"/>
        <v>0</v>
      </c>
      <c r="L69" s="67">
        <v>3</v>
      </c>
      <c r="M69" s="63">
        <f t="shared" si="5"/>
        <v>1500</v>
      </c>
      <c r="N69" s="67"/>
      <c r="O69" s="63">
        <f t="shared" si="6"/>
        <v>0</v>
      </c>
      <c r="P69" s="67"/>
      <c r="Q69" s="63">
        <f t="shared" si="7"/>
        <v>0</v>
      </c>
      <c r="R69" s="67"/>
      <c r="S69" s="63">
        <f t="shared" si="8"/>
        <v>0</v>
      </c>
      <c r="T69" s="67"/>
      <c r="U69" s="63">
        <f t="shared" si="9"/>
        <v>0</v>
      </c>
      <c r="V69" s="62">
        <f t="shared" si="1"/>
        <v>3</v>
      </c>
      <c r="W69" s="68">
        <f t="shared" si="2"/>
        <v>1500</v>
      </c>
    </row>
    <row r="70" spans="1:23" ht="15" x14ac:dyDescent="0.25">
      <c r="A70" s="228"/>
      <c r="B70" s="234"/>
      <c r="C70" s="69" t="s">
        <v>120</v>
      </c>
      <c r="D70" s="107"/>
      <c r="E70" s="107"/>
      <c r="F70" s="70" t="s">
        <v>136</v>
      </c>
      <c r="G70" s="66">
        <v>250</v>
      </c>
      <c r="H70" s="67"/>
      <c r="I70" s="63">
        <f t="shared" si="3"/>
        <v>0</v>
      </c>
      <c r="J70" s="67"/>
      <c r="K70" s="63">
        <f t="shared" si="4"/>
        <v>0</v>
      </c>
      <c r="L70" s="67">
        <v>25</v>
      </c>
      <c r="M70" s="63">
        <f t="shared" si="5"/>
        <v>6250</v>
      </c>
      <c r="N70" s="67">
        <v>25</v>
      </c>
      <c r="O70" s="63">
        <f t="shared" si="6"/>
        <v>6250</v>
      </c>
      <c r="P70" s="67"/>
      <c r="Q70" s="63">
        <f t="shared" si="7"/>
        <v>0</v>
      </c>
      <c r="R70" s="67"/>
      <c r="S70" s="63">
        <f t="shared" si="8"/>
        <v>0</v>
      </c>
      <c r="T70" s="67"/>
      <c r="U70" s="63">
        <f t="shared" si="9"/>
        <v>0</v>
      </c>
      <c r="V70" s="62">
        <f t="shared" si="1"/>
        <v>50</v>
      </c>
      <c r="W70" s="68">
        <f t="shared" si="2"/>
        <v>12500</v>
      </c>
    </row>
    <row r="71" spans="1:23" ht="15" x14ac:dyDescent="0.25">
      <c r="A71" s="228"/>
      <c r="B71" s="234"/>
      <c r="C71" s="64" t="s">
        <v>78</v>
      </c>
      <c r="D71" s="107"/>
      <c r="E71" s="107"/>
      <c r="F71" s="65" t="s">
        <v>136</v>
      </c>
      <c r="G71" s="66">
        <v>700</v>
      </c>
      <c r="H71" s="67"/>
      <c r="I71" s="63">
        <f t="shared" si="3"/>
        <v>0</v>
      </c>
      <c r="J71" s="67"/>
      <c r="K71" s="63">
        <f t="shared" si="4"/>
        <v>0</v>
      </c>
      <c r="L71" s="67"/>
      <c r="M71" s="63">
        <f t="shared" si="5"/>
        <v>0</v>
      </c>
      <c r="N71" s="67"/>
      <c r="O71" s="63">
        <f t="shared" si="6"/>
        <v>0</v>
      </c>
      <c r="P71" s="67"/>
      <c r="Q71" s="63">
        <f t="shared" si="7"/>
        <v>0</v>
      </c>
      <c r="R71" s="67">
        <v>1</v>
      </c>
      <c r="S71" s="63">
        <f t="shared" si="8"/>
        <v>700</v>
      </c>
      <c r="T71" s="67"/>
      <c r="U71" s="63">
        <f t="shared" si="9"/>
        <v>0</v>
      </c>
      <c r="V71" s="62">
        <f t="shared" si="1"/>
        <v>1</v>
      </c>
      <c r="W71" s="68">
        <f t="shared" si="2"/>
        <v>700</v>
      </c>
    </row>
    <row r="72" spans="1:23" ht="15" x14ac:dyDescent="0.25">
      <c r="A72" s="228"/>
      <c r="B72" s="234"/>
      <c r="C72" s="64" t="s">
        <v>150</v>
      </c>
      <c r="D72" s="107"/>
      <c r="E72" s="107"/>
      <c r="F72" s="65" t="s">
        <v>136</v>
      </c>
      <c r="G72" s="66">
        <v>100</v>
      </c>
      <c r="H72" s="67"/>
      <c r="I72" s="63">
        <f t="shared" si="3"/>
        <v>0</v>
      </c>
      <c r="J72" s="67"/>
      <c r="K72" s="63">
        <f t="shared" si="4"/>
        <v>0</v>
      </c>
      <c r="L72" s="67"/>
      <c r="M72" s="63">
        <f t="shared" si="5"/>
        <v>0</v>
      </c>
      <c r="N72" s="67"/>
      <c r="O72" s="63">
        <f t="shared" si="6"/>
        <v>0</v>
      </c>
      <c r="P72" s="67"/>
      <c r="Q72" s="63">
        <f t="shared" si="7"/>
        <v>0</v>
      </c>
      <c r="R72" s="67">
        <v>2</v>
      </c>
      <c r="S72" s="63">
        <f t="shared" si="8"/>
        <v>200</v>
      </c>
      <c r="T72" s="67"/>
      <c r="U72" s="63">
        <f t="shared" si="9"/>
        <v>0</v>
      </c>
      <c r="V72" s="62">
        <f t="shared" si="1"/>
        <v>2</v>
      </c>
      <c r="W72" s="68">
        <f t="shared" si="2"/>
        <v>200</v>
      </c>
    </row>
    <row r="73" spans="1:23" ht="15" x14ac:dyDescent="0.25">
      <c r="A73" s="228"/>
      <c r="B73" s="234"/>
      <c r="C73" s="64" t="s">
        <v>101</v>
      </c>
      <c r="D73" s="107"/>
      <c r="E73" s="107"/>
      <c r="F73" s="65" t="s">
        <v>136</v>
      </c>
      <c r="G73" s="66">
        <v>70</v>
      </c>
      <c r="H73" s="67"/>
      <c r="I73" s="63">
        <f t="shared" si="3"/>
        <v>0</v>
      </c>
      <c r="J73" s="67"/>
      <c r="K73" s="63">
        <f t="shared" si="4"/>
        <v>0</v>
      </c>
      <c r="L73" s="67"/>
      <c r="M73" s="63">
        <f t="shared" si="5"/>
        <v>0</v>
      </c>
      <c r="N73" s="67"/>
      <c r="O73" s="63">
        <f t="shared" si="6"/>
        <v>0</v>
      </c>
      <c r="P73" s="67"/>
      <c r="Q73" s="63">
        <f t="shared" si="7"/>
        <v>0</v>
      </c>
      <c r="R73" s="67">
        <v>1</v>
      </c>
      <c r="S73" s="63">
        <f t="shared" si="8"/>
        <v>70</v>
      </c>
      <c r="T73" s="67"/>
      <c r="U73" s="63">
        <f t="shared" si="9"/>
        <v>0</v>
      </c>
      <c r="V73" s="62">
        <f t="shared" si="1"/>
        <v>1</v>
      </c>
      <c r="W73" s="68">
        <f t="shared" si="2"/>
        <v>70</v>
      </c>
    </row>
    <row r="74" spans="1:23" ht="15" x14ac:dyDescent="0.25">
      <c r="A74" s="228"/>
      <c r="B74" s="234"/>
      <c r="C74" s="64" t="s">
        <v>79</v>
      </c>
      <c r="D74" s="107"/>
      <c r="E74" s="107"/>
      <c r="F74" s="65" t="s">
        <v>136</v>
      </c>
      <c r="G74" s="66">
        <v>50</v>
      </c>
      <c r="H74" s="67"/>
      <c r="I74" s="63">
        <f t="shared" si="3"/>
        <v>0</v>
      </c>
      <c r="J74" s="67"/>
      <c r="K74" s="63">
        <f t="shared" si="4"/>
        <v>0</v>
      </c>
      <c r="L74" s="67"/>
      <c r="M74" s="63">
        <f t="shared" si="5"/>
        <v>0</v>
      </c>
      <c r="N74" s="67"/>
      <c r="O74" s="63">
        <f t="shared" si="6"/>
        <v>0</v>
      </c>
      <c r="P74" s="67"/>
      <c r="Q74" s="63">
        <f t="shared" si="7"/>
        <v>0</v>
      </c>
      <c r="R74" s="67">
        <v>1</v>
      </c>
      <c r="S74" s="63">
        <f t="shared" si="8"/>
        <v>50</v>
      </c>
      <c r="T74" s="67"/>
      <c r="U74" s="63">
        <f t="shared" si="9"/>
        <v>0</v>
      </c>
      <c r="V74" s="62">
        <f t="shared" si="1"/>
        <v>1</v>
      </c>
      <c r="W74" s="68">
        <f t="shared" si="2"/>
        <v>50</v>
      </c>
    </row>
    <row r="75" spans="1:23" ht="15" x14ac:dyDescent="0.25">
      <c r="A75" s="228">
        <v>2000</v>
      </c>
      <c r="B75" s="219" t="s">
        <v>30</v>
      </c>
      <c r="C75" s="78" t="s">
        <v>83</v>
      </c>
      <c r="D75" s="78"/>
      <c r="E75" s="78"/>
      <c r="F75" s="65" t="s">
        <v>136</v>
      </c>
      <c r="G75" s="66">
        <v>15000</v>
      </c>
      <c r="H75" s="67"/>
      <c r="I75" s="63">
        <f t="shared" ref="I75" si="16">H75*G75</f>
        <v>0</v>
      </c>
      <c r="J75" s="67"/>
      <c r="K75" s="63">
        <f t="shared" ref="K75" si="17">J75*G75</f>
        <v>0</v>
      </c>
      <c r="L75" s="67">
        <v>1</v>
      </c>
      <c r="M75" s="63">
        <f t="shared" ref="M75" si="18">L75*G75</f>
        <v>15000</v>
      </c>
      <c r="N75" s="67"/>
      <c r="O75" s="63">
        <f t="shared" ref="O75" si="19">N75*G75</f>
        <v>0</v>
      </c>
      <c r="P75" s="67"/>
      <c r="Q75" s="63">
        <f t="shared" ref="Q75" si="20">P75*G75</f>
        <v>0</v>
      </c>
      <c r="R75" s="67"/>
      <c r="S75" s="63">
        <f t="shared" ref="S75" si="21">G75*R75</f>
        <v>0</v>
      </c>
      <c r="T75" s="67"/>
      <c r="U75" s="63">
        <f t="shared" si="9"/>
        <v>0</v>
      </c>
      <c r="V75" s="62">
        <f t="shared" ref="V75" si="22">H75+J75+L75+N75+P75+R75+T75</f>
        <v>1</v>
      </c>
      <c r="W75" s="68">
        <f t="shared" ref="W75" si="23">V75*G75</f>
        <v>15000</v>
      </c>
    </row>
    <row r="76" spans="1:23" ht="15" x14ac:dyDescent="0.25">
      <c r="A76" s="228"/>
      <c r="B76" s="219"/>
      <c r="C76" s="78" t="s">
        <v>102</v>
      </c>
      <c r="D76" s="78"/>
      <c r="E76" s="78"/>
      <c r="F76" s="65" t="s">
        <v>136</v>
      </c>
      <c r="G76" s="66">
        <v>12000</v>
      </c>
      <c r="H76" s="67">
        <v>2</v>
      </c>
      <c r="I76" s="63">
        <f t="shared" ref="I76:I100" si="24">H76*G76</f>
        <v>24000</v>
      </c>
      <c r="J76" s="67"/>
      <c r="K76" s="63">
        <f t="shared" ref="K76:K100" si="25">J76*G76</f>
        <v>0</v>
      </c>
      <c r="L76" s="67"/>
      <c r="M76" s="63">
        <f t="shared" ref="M76:M100" si="26">L76*G76</f>
        <v>0</v>
      </c>
      <c r="N76" s="67"/>
      <c r="O76" s="63">
        <f t="shared" ref="O76:O100" si="27">N76*G76</f>
        <v>0</v>
      </c>
      <c r="P76" s="67"/>
      <c r="Q76" s="63">
        <f t="shared" ref="Q76:Q100" si="28">P76*G76</f>
        <v>0</v>
      </c>
      <c r="R76" s="67"/>
      <c r="S76" s="63">
        <f t="shared" ref="S76:S100" si="29">G76*R76</f>
        <v>0</v>
      </c>
      <c r="T76" s="67"/>
      <c r="U76" s="63">
        <f t="shared" si="9"/>
        <v>0</v>
      </c>
      <c r="V76" s="62">
        <f t="shared" ref="V76:V100" si="30">H76+J76+L76+N76+P76+R76+T76</f>
        <v>2</v>
      </c>
      <c r="W76" s="68">
        <f t="shared" si="2"/>
        <v>24000</v>
      </c>
    </row>
    <row r="77" spans="1:23" ht="15" x14ac:dyDescent="0.25">
      <c r="A77" s="228"/>
      <c r="B77" s="219"/>
      <c r="C77" s="78" t="s">
        <v>103</v>
      </c>
      <c r="D77" s="78"/>
      <c r="E77" s="78"/>
      <c r="F77" s="65" t="s">
        <v>136</v>
      </c>
      <c r="G77" s="66">
        <v>120</v>
      </c>
      <c r="H77" s="67"/>
      <c r="I77" s="63">
        <f t="shared" si="24"/>
        <v>0</v>
      </c>
      <c r="J77" s="67"/>
      <c r="K77" s="63">
        <f t="shared" si="25"/>
        <v>0</v>
      </c>
      <c r="L77" s="67"/>
      <c r="M77" s="63">
        <f t="shared" si="26"/>
        <v>0</v>
      </c>
      <c r="N77" s="67">
        <v>2</v>
      </c>
      <c r="O77" s="63">
        <f t="shared" si="27"/>
        <v>240</v>
      </c>
      <c r="P77" s="67"/>
      <c r="Q77" s="63">
        <f t="shared" si="28"/>
        <v>0</v>
      </c>
      <c r="R77" s="67"/>
      <c r="S77" s="63">
        <f t="shared" si="29"/>
        <v>0</v>
      </c>
      <c r="T77" s="67"/>
      <c r="U77" s="63">
        <f t="shared" ref="U77:U80" si="31">T77*G77</f>
        <v>0</v>
      </c>
      <c r="V77" s="62">
        <f t="shared" si="30"/>
        <v>2</v>
      </c>
      <c r="W77" s="68">
        <f t="shared" si="2"/>
        <v>240</v>
      </c>
    </row>
    <row r="78" spans="1:23" ht="15" x14ac:dyDescent="0.25">
      <c r="A78" s="228"/>
      <c r="B78" s="219"/>
      <c r="C78" s="78" t="s">
        <v>145</v>
      </c>
      <c r="D78" s="78"/>
      <c r="E78" s="78"/>
      <c r="F78" s="65" t="s">
        <v>144</v>
      </c>
      <c r="G78" s="66">
        <v>310</v>
      </c>
      <c r="H78" s="67">
        <v>2</v>
      </c>
      <c r="I78" s="63">
        <f t="shared" si="24"/>
        <v>620</v>
      </c>
      <c r="J78" s="67"/>
      <c r="K78" s="63">
        <f t="shared" si="25"/>
        <v>0</v>
      </c>
      <c r="L78" s="67"/>
      <c r="M78" s="63">
        <f t="shared" si="26"/>
        <v>0</v>
      </c>
      <c r="N78" s="67">
        <v>1</v>
      </c>
      <c r="O78" s="63">
        <f t="shared" si="27"/>
        <v>310</v>
      </c>
      <c r="P78" s="67">
        <v>1</v>
      </c>
      <c r="Q78" s="63">
        <f t="shared" si="28"/>
        <v>310</v>
      </c>
      <c r="R78" s="67"/>
      <c r="S78" s="63">
        <f t="shared" si="29"/>
        <v>0</v>
      </c>
      <c r="T78" s="67">
        <v>2</v>
      </c>
      <c r="U78" s="63">
        <f t="shared" si="31"/>
        <v>620</v>
      </c>
      <c r="V78" s="62">
        <f t="shared" si="30"/>
        <v>6</v>
      </c>
      <c r="W78" s="68">
        <f t="shared" ref="W78:W97" si="32">V78*G78</f>
        <v>1860</v>
      </c>
    </row>
    <row r="79" spans="1:23" ht="15" x14ac:dyDescent="0.25">
      <c r="A79" s="228"/>
      <c r="B79" s="219"/>
      <c r="C79" s="78" t="s">
        <v>74</v>
      </c>
      <c r="D79" s="78"/>
      <c r="E79" s="78"/>
      <c r="F79" s="65" t="s">
        <v>127</v>
      </c>
      <c r="G79" s="66">
        <v>200</v>
      </c>
      <c r="H79" s="67">
        <v>1</v>
      </c>
      <c r="I79" s="63">
        <f t="shared" si="24"/>
        <v>200</v>
      </c>
      <c r="J79" s="67"/>
      <c r="K79" s="63">
        <f t="shared" si="25"/>
        <v>0</v>
      </c>
      <c r="L79" s="67"/>
      <c r="M79" s="63">
        <f t="shared" si="26"/>
        <v>0</v>
      </c>
      <c r="N79" s="67">
        <v>1</v>
      </c>
      <c r="O79" s="63">
        <f t="shared" si="27"/>
        <v>200</v>
      </c>
      <c r="P79" s="67">
        <v>1</v>
      </c>
      <c r="Q79" s="63">
        <f t="shared" si="28"/>
        <v>200</v>
      </c>
      <c r="R79" s="67"/>
      <c r="S79" s="63">
        <f t="shared" si="29"/>
        <v>0</v>
      </c>
      <c r="T79" s="67">
        <v>1</v>
      </c>
      <c r="U79" s="63">
        <f t="shared" si="31"/>
        <v>200</v>
      </c>
      <c r="V79" s="62">
        <f t="shared" si="30"/>
        <v>4</v>
      </c>
      <c r="W79" s="68">
        <f t="shared" si="32"/>
        <v>800</v>
      </c>
    </row>
    <row r="80" spans="1:23" ht="15" x14ac:dyDescent="0.25">
      <c r="A80" s="228"/>
      <c r="B80" s="220"/>
      <c r="C80" s="79" t="s">
        <v>105</v>
      </c>
      <c r="D80" s="79"/>
      <c r="E80" s="79"/>
      <c r="F80" s="80" t="s">
        <v>136</v>
      </c>
      <c r="G80" s="81">
        <v>800</v>
      </c>
      <c r="H80" s="67"/>
      <c r="I80" s="63">
        <f t="shared" ref="I80" si="33">H80*G80</f>
        <v>0</v>
      </c>
      <c r="J80" s="67"/>
      <c r="K80" s="63">
        <f t="shared" ref="K80" si="34">J80*G80</f>
        <v>0</v>
      </c>
      <c r="L80" s="67"/>
      <c r="M80" s="63">
        <f t="shared" ref="M80" si="35">L80*G80</f>
        <v>0</v>
      </c>
      <c r="N80" s="67">
        <v>1</v>
      </c>
      <c r="O80" s="63">
        <f t="shared" ref="O80" si="36">N80*G80</f>
        <v>800</v>
      </c>
      <c r="P80" s="67"/>
      <c r="Q80" s="63">
        <f t="shared" ref="Q80" si="37">P80*G80</f>
        <v>0</v>
      </c>
      <c r="R80" s="67"/>
      <c r="S80" s="63">
        <f t="shared" ref="S80" si="38">G80*R80</f>
        <v>0</v>
      </c>
      <c r="T80" s="67"/>
      <c r="U80" s="63">
        <f t="shared" si="31"/>
        <v>0</v>
      </c>
      <c r="V80" s="62">
        <f>H80+J80+L80+N80+P80+R80+T80</f>
        <v>1</v>
      </c>
      <c r="W80" s="68">
        <f t="shared" ref="W80" si="39">V80*G80</f>
        <v>800</v>
      </c>
    </row>
    <row r="81" spans="1:23" ht="15.75" thickBot="1" x14ac:dyDescent="0.3">
      <c r="A81" s="217"/>
      <c r="B81" s="209"/>
      <c r="C81" s="82" t="s">
        <v>75</v>
      </c>
      <c r="D81" s="82"/>
      <c r="E81" s="82"/>
      <c r="F81" s="83" t="s">
        <v>136</v>
      </c>
      <c r="G81" s="84">
        <v>1500</v>
      </c>
      <c r="H81" s="85"/>
      <c r="I81" s="86">
        <f t="shared" si="24"/>
        <v>0</v>
      </c>
      <c r="J81" s="85"/>
      <c r="K81" s="86">
        <f t="shared" si="25"/>
        <v>0</v>
      </c>
      <c r="L81" s="85"/>
      <c r="M81" s="86">
        <f t="shared" si="26"/>
        <v>0</v>
      </c>
      <c r="N81" s="85">
        <v>1</v>
      </c>
      <c r="O81" s="86">
        <f t="shared" si="27"/>
        <v>1500</v>
      </c>
      <c r="P81" s="85"/>
      <c r="Q81" s="86">
        <f t="shared" si="28"/>
        <v>0</v>
      </c>
      <c r="R81" s="85"/>
      <c r="S81" s="86">
        <f t="shared" si="29"/>
        <v>0</v>
      </c>
      <c r="T81" s="85"/>
      <c r="U81" s="86">
        <f>T81*G81</f>
        <v>0</v>
      </c>
      <c r="V81" s="87">
        <f t="shared" si="30"/>
        <v>1</v>
      </c>
      <c r="W81" s="88">
        <f t="shared" si="32"/>
        <v>1500</v>
      </c>
    </row>
    <row r="82" spans="1:23" ht="15" x14ac:dyDescent="0.25">
      <c r="A82" s="99">
        <v>3000</v>
      </c>
      <c r="B82" s="105" t="s">
        <v>54</v>
      </c>
      <c r="C82" s="89" t="s">
        <v>90</v>
      </c>
      <c r="D82" s="110"/>
      <c r="E82" s="110"/>
      <c r="F82" s="90" t="s">
        <v>146</v>
      </c>
      <c r="G82" s="91">
        <v>15000</v>
      </c>
      <c r="H82" s="62"/>
      <c r="I82" s="63">
        <f t="shared" ref="I82" si="40">H82*G82</f>
        <v>0</v>
      </c>
      <c r="J82" s="62"/>
      <c r="K82" s="63">
        <f t="shared" ref="K82" si="41">J82*G82</f>
        <v>0</v>
      </c>
      <c r="L82" s="67">
        <v>1</v>
      </c>
      <c r="M82" s="63">
        <f t="shared" ref="M82" si="42">L82*G82</f>
        <v>15000</v>
      </c>
      <c r="N82" s="62"/>
      <c r="O82" s="63">
        <f t="shared" ref="O82" si="43">N82*G82</f>
        <v>0</v>
      </c>
      <c r="P82" s="62"/>
      <c r="Q82" s="63">
        <f t="shared" ref="Q82" si="44">P82*G82</f>
        <v>0</v>
      </c>
      <c r="R82" s="62"/>
      <c r="S82" s="63">
        <f t="shared" ref="S82" si="45">G82*R82</f>
        <v>0</v>
      </c>
      <c r="T82" s="62"/>
      <c r="U82" s="63">
        <f>T82*G82</f>
        <v>0</v>
      </c>
      <c r="V82" s="62">
        <f t="shared" ref="V82" si="46">H82+J82+L82+N82+P82+R82+T82</f>
        <v>1</v>
      </c>
      <c r="W82" s="68">
        <f t="shared" si="32"/>
        <v>15000</v>
      </c>
    </row>
    <row r="83" spans="1:23" ht="15" x14ac:dyDescent="0.25">
      <c r="A83" s="228">
        <v>3000</v>
      </c>
      <c r="B83" s="220" t="s">
        <v>55</v>
      </c>
      <c r="C83" s="78" t="s">
        <v>148</v>
      </c>
      <c r="D83" s="78"/>
      <c r="E83" s="78"/>
      <c r="F83" s="65" t="s">
        <v>147</v>
      </c>
      <c r="G83" s="66">
        <v>600</v>
      </c>
      <c r="H83" s="67"/>
      <c r="I83" s="68">
        <f t="shared" ref="I83:I84" si="47">H83*G83</f>
        <v>0</v>
      </c>
      <c r="J83" s="67"/>
      <c r="K83" s="68">
        <f t="shared" ref="K83:K84" si="48">J83*G83</f>
        <v>0</v>
      </c>
      <c r="L83" s="67"/>
      <c r="M83" s="68">
        <f t="shared" ref="M83:M84" si="49">L83*G83</f>
        <v>0</v>
      </c>
      <c r="N83" s="67">
        <v>60</v>
      </c>
      <c r="O83" s="68">
        <f t="shared" ref="O83:O84" si="50">N83*G83</f>
        <v>36000</v>
      </c>
      <c r="P83" s="67">
        <v>10</v>
      </c>
      <c r="Q83" s="68">
        <f t="shared" ref="Q83:Q91" si="51">P83*G83</f>
        <v>6000</v>
      </c>
      <c r="R83" s="67"/>
      <c r="S83" s="68">
        <f t="shared" ref="S83:S84" si="52">G83*R83</f>
        <v>0</v>
      </c>
      <c r="T83" s="67">
        <v>18</v>
      </c>
      <c r="U83" s="68">
        <f>T83*G83</f>
        <v>10800</v>
      </c>
      <c r="V83" s="67">
        <f t="shared" ref="V83" si="53">H83+J83+L83+N83+P83+R83+T83</f>
        <v>88</v>
      </c>
      <c r="W83" s="68">
        <f t="shared" ref="W83" si="54">V83*G83</f>
        <v>52800</v>
      </c>
    </row>
    <row r="84" spans="1:23" ht="15" x14ac:dyDescent="0.25">
      <c r="A84" s="228"/>
      <c r="B84" s="224"/>
      <c r="C84" s="78" t="s">
        <v>163</v>
      </c>
      <c r="D84" s="78"/>
      <c r="E84" s="78"/>
      <c r="F84" s="122" t="s">
        <v>147</v>
      </c>
      <c r="G84" s="66">
        <v>900</v>
      </c>
      <c r="H84" s="67"/>
      <c r="I84" s="63">
        <f t="shared" si="47"/>
        <v>0</v>
      </c>
      <c r="J84" s="67"/>
      <c r="K84" s="63">
        <f t="shared" si="48"/>
        <v>0</v>
      </c>
      <c r="L84" s="67"/>
      <c r="M84" s="63">
        <f t="shared" si="49"/>
        <v>0</v>
      </c>
      <c r="N84" s="67">
        <v>24</v>
      </c>
      <c r="O84" s="63">
        <f t="shared" si="50"/>
        <v>21600</v>
      </c>
      <c r="P84" s="67">
        <v>5</v>
      </c>
      <c r="Q84" s="68">
        <f t="shared" si="51"/>
        <v>4500</v>
      </c>
      <c r="R84" s="67"/>
      <c r="S84" s="63">
        <f t="shared" si="52"/>
        <v>0</v>
      </c>
      <c r="T84" s="67">
        <v>6</v>
      </c>
      <c r="U84" s="68">
        <f t="shared" ref="U84:U96" si="55">T84*G84</f>
        <v>5400</v>
      </c>
      <c r="V84" s="67">
        <f t="shared" ref="V84:V87" si="56">H84+J84+L84+N84+P84+R84+T84</f>
        <v>35</v>
      </c>
      <c r="W84" s="68">
        <f t="shared" ref="W84:W87" si="57">V84*G84</f>
        <v>31500</v>
      </c>
    </row>
    <row r="85" spans="1:23" ht="15" x14ac:dyDescent="0.25">
      <c r="A85" s="228"/>
      <c r="B85" s="224"/>
      <c r="C85" s="78" t="s">
        <v>149</v>
      </c>
      <c r="D85" s="78"/>
      <c r="E85" s="78"/>
      <c r="F85" s="65" t="s">
        <v>147</v>
      </c>
      <c r="G85" s="66">
        <v>440</v>
      </c>
      <c r="H85" s="67"/>
      <c r="I85" s="63">
        <f t="shared" si="24"/>
        <v>0</v>
      </c>
      <c r="J85" s="67"/>
      <c r="K85" s="63">
        <f t="shared" si="25"/>
        <v>0</v>
      </c>
      <c r="L85" s="67"/>
      <c r="M85" s="63">
        <f t="shared" si="26"/>
        <v>0</v>
      </c>
      <c r="N85" s="67">
        <v>60</v>
      </c>
      <c r="O85" s="63">
        <f t="shared" si="27"/>
        <v>26400</v>
      </c>
      <c r="P85" s="67">
        <v>10</v>
      </c>
      <c r="Q85" s="68">
        <f t="shared" si="51"/>
        <v>4400</v>
      </c>
      <c r="R85" s="67"/>
      <c r="S85" s="63">
        <f t="shared" si="29"/>
        <v>0</v>
      </c>
      <c r="T85" s="67">
        <v>18</v>
      </c>
      <c r="U85" s="68">
        <f t="shared" si="55"/>
        <v>7920</v>
      </c>
      <c r="V85" s="67">
        <f t="shared" si="56"/>
        <v>88</v>
      </c>
      <c r="W85" s="68">
        <f t="shared" si="57"/>
        <v>38720</v>
      </c>
    </row>
    <row r="86" spans="1:23" ht="15" x14ac:dyDescent="0.25">
      <c r="A86" s="228"/>
      <c r="B86" s="224"/>
      <c r="C86" s="78" t="s">
        <v>154</v>
      </c>
      <c r="D86" s="78"/>
      <c r="E86" s="78"/>
      <c r="F86" s="122" t="s">
        <v>147</v>
      </c>
      <c r="G86" s="66">
        <v>660</v>
      </c>
      <c r="H86" s="67"/>
      <c r="I86" s="63">
        <f t="shared" si="24"/>
        <v>0</v>
      </c>
      <c r="J86" s="67"/>
      <c r="K86" s="63">
        <f t="shared" si="25"/>
        <v>0</v>
      </c>
      <c r="L86" s="67"/>
      <c r="M86" s="63">
        <f t="shared" si="26"/>
        <v>0</v>
      </c>
      <c r="N86" s="67">
        <v>24</v>
      </c>
      <c r="O86" s="63">
        <f t="shared" si="27"/>
        <v>15840</v>
      </c>
      <c r="P86" s="67">
        <v>5</v>
      </c>
      <c r="Q86" s="68">
        <f t="shared" si="51"/>
        <v>3300</v>
      </c>
      <c r="R86" s="67"/>
      <c r="S86" s="63">
        <f t="shared" si="29"/>
        <v>0</v>
      </c>
      <c r="T86" s="67">
        <v>6</v>
      </c>
      <c r="U86" s="68">
        <f t="shared" si="55"/>
        <v>3960</v>
      </c>
      <c r="V86" s="67">
        <f t="shared" si="56"/>
        <v>35</v>
      </c>
      <c r="W86" s="68">
        <f t="shared" si="57"/>
        <v>23100</v>
      </c>
    </row>
    <row r="87" spans="1:23" ht="27" customHeight="1" x14ac:dyDescent="0.25">
      <c r="A87" s="228"/>
      <c r="B87" s="224"/>
      <c r="C87" s="78" t="s">
        <v>58</v>
      </c>
      <c r="D87" s="78"/>
      <c r="E87" s="78"/>
      <c r="F87" s="65" t="s">
        <v>147</v>
      </c>
      <c r="G87" s="66">
        <v>400</v>
      </c>
      <c r="H87" s="67"/>
      <c r="I87" s="63">
        <f t="shared" si="24"/>
        <v>0</v>
      </c>
      <c r="J87" s="67"/>
      <c r="K87" s="63">
        <f t="shared" si="25"/>
        <v>0</v>
      </c>
      <c r="L87" s="67"/>
      <c r="M87" s="63">
        <f t="shared" si="26"/>
        <v>0</v>
      </c>
      <c r="N87" s="67">
        <v>60</v>
      </c>
      <c r="O87" s="63">
        <f t="shared" si="27"/>
        <v>24000</v>
      </c>
      <c r="P87" s="67"/>
      <c r="Q87" s="68">
        <f t="shared" si="51"/>
        <v>0</v>
      </c>
      <c r="R87" s="67"/>
      <c r="S87" s="63">
        <f t="shared" si="29"/>
        <v>0</v>
      </c>
      <c r="T87" s="67"/>
      <c r="U87" s="68">
        <f t="shared" si="55"/>
        <v>0</v>
      </c>
      <c r="V87" s="67">
        <f t="shared" si="56"/>
        <v>60</v>
      </c>
      <c r="W87" s="68">
        <f t="shared" si="57"/>
        <v>24000</v>
      </c>
    </row>
    <row r="88" spans="1:23" ht="15" x14ac:dyDescent="0.25">
      <c r="A88" s="228"/>
      <c r="B88" s="224"/>
      <c r="C88" s="78" t="s">
        <v>155</v>
      </c>
      <c r="D88" s="78"/>
      <c r="E88" s="78"/>
      <c r="F88" s="122" t="s">
        <v>147</v>
      </c>
      <c r="G88" s="66">
        <v>600</v>
      </c>
      <c r="H88" s="67"/>
      <c r="I88" s="63">
        <f t="shared" si="24"/>
        <v>0</v>
      </c>
      <c r="J88" s="67"/>
      <c r="K88" s="63">
        <f t="shared" si="25"/>
        <v>0</v>
      </c>
      <c r="L88" s="67"/>
      <c r="M88" s="63">
        <f t="shared" si="26"/>
        <v>0</v>
      </c>
      <c r="N88" s="67">
        <v>24</v>
      </c>
      <c r="O88" s="63">
        <f t="shared" si="27"/>
        <v>14400</v>
      </c>
      <c r="P88" s="67"/>
      <c r="Q88" s="68">
        <f t="shared" si="51"/>
        <v>0</v>
      </c>
      <c r="R88" s="67"/>
      <c r="S88" s="63">
        <f t="shared" si="29"/>
        <v>0</v>
      </c>
      <c r="T88" s="67"/>
      <c r="U88" s="68">
        <f t="shared" si="55"/>
        <v>0</v>
      </c>
      <c r="V88" s="67">
        <f t="shared" ref="V88:V94" si="58">H88+J88+L88+N88+P88+R88+T88</f>
        <v>24</v>
      </c>
      <c r="W88" s="68">
        <f t="shared" ref="W88:W94" si="59">V88*G88</f>
        <v>14400</v>
      </c>
    </row>
    <row r="89" spans="1:23" ht="15" x14ac:dyDescent="0.25">
      <c r="A89" s="228"/>
      <c r="B89" s="224"/>
      <c r="C89" s="78" t="s">
        <v>169</v>
      </c>
      <c r="D89" s="78"/>
      <c r="E89" s="78"/>
      <c r="F89" s="65" t="s">
        <v>147</v>
      </c>
      <c r="G89" s="66">
        <v>320</v>
      </c>
      <c r="H89" s="67"/>
      <c r="I89" s="63">
        <f t="shared" si="24"/>
        <v>0</v>
      </c>
      <c r="J89" s="67"/>
      <c r="K89" s="63">
        <f t="shared" si="25"/>
        <v>0</v>
      </c>
      <c r="L89" s="67"/>
      <c r="M89" s="63">
        <f t="shared" si="26"/>
        <v>0</v>
      </c>
      <c r="N89" s="67">
        <v>36</v>
      </c>
      <c r="O89" s="63">
        <f t="shared" si="27"/>
        <v>11520</v>
      </c>
      <c r="P89" s="67">
        <v>10</v>
      </c>
      <c r="Q89" s="68">
        <f t="shared" si="51"/>
        <v>3200</v>
      </c>
      <c r="R89" s="67"/>
      <c r="S89" s="63">
        <f t="shared" si="29"/>
        <v>0</v>
      </c>
      <c r="T89" s="67">
        <v>18</v>
      </c>
      <c r="U89" s="68">
        <f t="shared" si="55"/>
        <v>5760</v>
      </c>
      <c r="V89" s="67">
        <f t="shared" si="58"/>
        <v>64</v>
      </c>
      <c r="W89" s="68">
        <f t="shared" si="59"/>
        <v>20480</v>
      </c>
    </row>
    <row r="90" spans="1:23" ht="15" x14ac:dyDescent="0.25">
      <c r="A90" s="228"/>
      <c r="B90" s="224"/>
      <c r="C90" s="78" t="s">
        <v>156</v>
      </c>
      <c r="D90" s="78"/>
      <c r="E90" s="78"/>
      <c r="F90" s="122" t="s">
        <v>147</v>
      </c>
      <c r="G90" s="66">
        <v>480</v>
      </c>
      <c r="H90" s="67"/>
      <c r="I90" s="63">
        <f t="shared" si="24"/>
        <v>0</v>
      </c>
      <c r="J90" s="67"/>
      <c r="K90" s="63">
        <f t="shared" si="25"/>
        <v>0</v>
      </c>
      <c r="L90" s="67"/>
      <c r="M90" s="63">
        <f t="shared" si="26"/>
        <v>0</v>
      </c>
      <c r="N90" s="67">
        <v>36</v>
      </c>
      <c r="O90" s="63">
        <f t="shared" si="27"/>
        <v>17280</v>
      </c>
      <c r="P90" s="67">
        <v>5</v>
      </c>
      <c r="Q90" s="68">
        <f t="shared" si="51"/>
        <v>2400</v>
      </c>
      <c r="R90" s="67"/>
      <c r="S90" s="63">
        <f t="shared" si="29"/>
        <v>0</v>
      </c>
      <c r="T90" s="67">
        <v>6</v>
      </c>
      <c r="U90" s="68">
        <f t="shared" si="55"/>
        <v>2880</v>
      </c>
      <c r="V90" s="67">
        <f t="shared" si="58"/>
        <v>47</v>
      </c>
      <c r="W90" s="68">
        <f t="shared" si="59"/>
        <v>22560</v>
      </c>
    </row>
    <row r="91" spans="1:23" ht="15" x14ac:dyDescent="0.25">
      <c r="A91" s="228"/>
      <c r="B91" s="224"/>
      <c r="C91" s="78" t="s">
        <v>161</v>
      </c>
      <c r="D91" s="78"/>
      <c r="E91" s="78"/>
      <c r="F91" s="65" t="s">
        <v>147</v>
      </c>
      <c r="G91" s="66">
        <v>228</v>
      </c>
      <c r="H91" s="67"/>
      <c r="I91" s="63">
        <f t="shared" si="24"/>
        <v>0</v>
      </c>
      <c r="J91" s="67"/>
      <c r="K91" s="63">
        <f t="shared" si="25"/>
        <v>0</v>
      </c>
      <c r="L91" s="67"/>
      <c r="M91" s="63">
        <f t="shared" si="26"/>
        <v>0</v>
      </c>
      <c r="N91" s="67">
        <v>4</v>
      </c>
      <c r="O91" s="63">
        <f t="shared" si="27"/>
        <v>912</v>
      </c>
      <c r="P91" s="67"/>
      <c r="Q91" s="68">
        <f t="shared" si="51"/>
        <v>0</v>
      </c>
      <c r="R91" s="67"/>
      <c r="S91" s="63">
        <f t="shared" si="29"/>
        <v>0</v>
      </c>
      <c r="T91" s="67">
        <v>8</v>
      </c>
      <c r="U91" s="68">
        <f t="shared" si="55"/>
        <v>1824</v>
      </c>
      <c r="V91" s="67">
        <f t="shared" si="58"/>
        <v>12</v>
      </c>
      <c r="W91" s="68">
        <f t="shared" si="59"/>
        <v>2736</v>
      </c>
    </row>
    <row r="92" spans="1:23" ht="30" x14ac:dyDescent="0.25">
      <c r="A92" s="228"/>
      <c r="B92" s="224"/>
      <c r="C92" s="78" t="s">
        <v>162</v>
      </c>
      <c r="D92" s="78"/>
      <c r="E92" s="78"/>
      <c r="F92" s="124" t="s">
        <v>147</v>
      </c>
      <c r="G92" s="66">
        <v>1500</v>
      </c>
      <c r="H92" s="67"/>
      <c r="I92" s="63">
        <f t="shared" ref="I92" si="60">H92*G92</f>
        <v>0</v>
      </c>
      <c r="J92" s="67"/>
      <c r="K92" s="63">
        <f t="shared" ref="K92" si="61">J92*G92</f>
        <v>0</v>
      </c>
      <c r="L92" s="67"/>
      <c r="M92" s="63">
        <f t="shared" ref="M92" si="62">L92*G92</f>
        <v>0</v>
      </c>
      <c r="N92" s="67">
        <v>12</v>
      </c>
      <c r="O92" s="63">
        <f t="shared" ref="O92" si="63">N92*G92</f>
        <v>18000</v>
      </c>
      <c r="P92" s="67"/>
      <c r="Q92" s="63">
        <f t="shared" ref="Q92" si="64">P92*G92</f>
        <v>0</v>
      </c>
      <c r="R92" s="67"/>
      <c r="S92" s="63">
        <f t="shared" ref="S92" si="65">G92*R92</f>
        <v>0</v>
      </c>
      <c r="T92" s="67"/>
      <c r="U92" s="68">
        <f t="shared" si="55"/>
        <v>0</v>
      </c>
      <c r="V92" s="67">
        <f t="shared" si="58"/>
        <v>12</v>
      </c>
      <c r="W92" s="68">
        <f t="shared" si="59"/>
        <v>18000</v>
      </c>
    </row>
    <row r="93" spans="1:23" ht="15" x14ac:dyDescent="0.25">
      <c r="A93" s="228"/>
      <c r="B93" s="224"/>
      <c r="C93" s="78" t="s">
        <v>160</v>
      </c>
      <c r="D93" s="78"/>
      <c r="E93" s="78"/>
      <c r="F93" s="65" t="s">
        <v>147</v>
      </c>
      <c r="G93" s="66">
        <v>300</v>
      </c>
      <c r="H93" s="67"/>
      <c r="I93" s="63">
        <f t="shared" si="24"/>
        <v>0</v>
      </c>
      <c r="J93" s="67"/>
      <c r="K93" s="63">
        <f t="shared" si="25"/>
        <v>0</v>
      </c>
      <c r="L93" s="67"/>
      <c r="M93" s="63">
        <f t="shared" si="26"/>
        <v>0</v>
      </c>
      <c r="N93" s="67">
        <v>16</v>
      </c>
      <c r="O93" s="63">
        <f t="shared" si="27"/>
        <v>4800</v>
      </c>
      <c r="P93" s="67"/>
      <c r="Q93" s="63">
        <f t="shared" si="28"/>
        <v>0</v>
      </c>
      <c r="R93" s="67"/>
      <c r="S93" s="63">
        <f t="shared" si="29"/>
        <v>0</v>
      </c>
      <c r="T93" s="67">
        <v>4</v>
      </c>
      <c r="U93" s="68">
        <f t="shared" si="55"/>
        <v>1200</v>
      </c>
      <c r="V93" s="67">
        <f t="shared" si="58"/>
        <v>20</v>
      </c>
      <c r="W93" s="68">
        <f t="shared" si="59"/>
        <v>6000</v>
      </c>
    </row>
    <row r="94" spans="1:23" ht="15" x14ac:dyDescent="0.25">
      <c r="A94" s="228"/>
      <c r="B94" s="224"/>
      <c r="C94" s="78" t="s">
        <v>71</v>
      </c>
      <c r="D94" s="78"/>
      <c r="E94" s="78"/>
      <c r="F94" s="124" t="s">
        <v>147</v>
      </c>
      <c r="G94" s="66">
        <f>SUM(168+149+150+170)*2</f>
        <v>1274</v>
      </c>
      <c r="H94" s="67"/>
      <c r="I94" s="63">
        <f t="shared" ref="I94" si="66">H94*G94</f>
        <v>0</v>
      </c>
      <c r="J94" s="67"/>
      <c r="K94" s="63">
        <f t="shared" ref="K94" si="67">J94*G94</f>
        <v>0</v>
      </c>
      <c r="L94" s="67"/>
      <c r="M94" s="63">
        <f t="shared" ref="M94" si="68">L94*G94</f>
        <v>0</v>
      </c>
      <c r="N94" s="67">
        <v>8</v>
      </c>
      <c r="O94" s="63">
        <f t="shared" ref="O94" si="69">N94*G94</f>
        <v>10192</v>
      </c>
      <c r="P94" s="67"/>
      <c r="Q94" s="63">
        <f t="shared" ref="Q94" si="70">P94*G94</f>
        <v>0</v>
      </c>
      <c r="R94" s="67"/>
      <c r="S94" s="63">
        <f t="shared" ref="S94" si="71">G94*R94</f>
        <v>0</v>
      </c>
      <c r="T94" s="67">
        <v>2</v>
      </c>
      <c r="U94" s="68">
        <f t="shared" si="55"/>
        <v>2548</v>
      </c>
      <c r="V94" s="67">
        <f t="shared" si="58"/>
        <v>10</v>
      </c>
      <c r="W94" s="68">
        <f t="shared" si="59"/>
        <v>12740</v>
      </c>
    </row>
    <row r="95" spans="1:23" ht="15" x14ac:dyDescent="0.25">
      <c r="A95" s="228"/>
      <c r="B95" s="224"/>
      <c r="C95" s="78" t="s">
        <v>157</v>
      </c>
      <c r="D95" s="78"/>
      <c r="E95" s="78"/>
      <c r="F95" s="65" t="s">
        <v>147</v>
      </c>
      <c r="G95" s="66">
        <v>2000</v>
      </c>
      <c r="H95" s="67"/>
      <c r="I95" s="63">
        <f t="shared" si="24"/>
        <v>0</v>
      </c>
      <c r="J95" s="67"/>
      <c r="K95" s="63">
        <f t="shared" si="25"/>
        <v>0</v>
      </c>
      <c r="L95" s="67"/>
      <c r="M95" s="63">
        <f t="shared" si="26"/>
        <v>0</v>
      </c>
      <c r="N95" s="67">
        <v>12</v>
      </c>
      <c r="O95" s="63">
        <f t="shared" si="27"/>
        <v>24000</v>
      </c>
      <c r="P95" s="67">
        <v>5</v>
      </c>
      <c r="Q95" s="63">
        <f t="shared" si="28"/>
        <v>10000</v>
      </c>
      <c r="R95" s="67"/>
      <c r="S95" s="63">
        <f t="shared" si="29"/>
        <v>0</v>
      </c>
      <c r="T95" s="77">
        <v>6</v>
      </c>
      <c r="U95" s="68">
        <f t="shared" si="55"/>
        <v>12000</v>
      </c>
      <c r="V95" s="62">
        <f t="shared" si="30"/>
        <v>23</v>
      </c>
      <c r="W95" s="68">
        <f t="shared" si="32"/>
        <v>46000</v>
      </c>
    </row>
    <row r="96" spans="1:23" ht="15" x14ac:dyDescent="0.25">
      <c r="A96" s="229"/>
      <c r="B96" s="224"/>
      <c r="C96" s="78" t="s">
        <v>158</v>
      </c>
      <c r="D96" s="78"/>
      <c r="E96" s="78"/>
      <c r="F96" s="124" t="s">
        <v>147</v>
      </c>
      <c r="G96" s="66">
        <v>600</v>
      </c>
      <c r="H96" s="67"/>
      <c r="I96" s="63">
        <f t="shared" ref="I96" si="72">H96*G96</f>
        <v>0</v>
      </c>
      <c r="J96" s="67"/>
      <c r="K96" s="63">
        <f t="shared" ref="K96" si="73">J96*G96</f>
        <v>0</v>
      </c>
      <c r="L96" s="67"/>
      <c r="M96" s="63">
        <f t="shared" ref="M96" si="74">L96*G96</f>
        <v>0</v>
      </c>
      <c r="N96" s="67">
        <v>8</v>
      </c>
      <c r="O96" s="63">
        <f t="shared" ref="O96" si="75">N96*G96</f>
        <v>4800</v>
      </c>
      <c r="P96" s="67"/>
      <c r="Q96" s="63">
        <f t="shared" ref="Q96" si="76">P96*G96</f>
        <v>0</v>
      </c>
      <c r="R96" s="67"/>
      <c r="S96" s="63">
        <f t="shared" ref="S96" si="77">G96*R96</f>
        <v>0</v>
      </c>
      <c r="T96" s="77">
        <v>2</v>
      </c>
      <c r="U96" s="68">
        <f t="shared" si="55"/>
        <v>1200</v>
      </c>
      <c r="V96" s="62">
        <f t="shared" ref="V96" si="78">H96+J96+L96+N96+P96+R96+T96</f>
        <v>10</v>
      </c>
      <c r="W96" s="68">
        <f t="shared" ref="W96" si="79">V96*G96</f>
        <v>6000</v>
      </c>
    </row>
    <row r="97" spans="1:23" ht="15.75" thickBot="1" x14ac:dyDescent="0.3">
      <c r="A97" s="217"/>
      <c r="B97" s="225"/>
      <c r="C97" s="82" t="s">
        <v>159</v>
      </c>
      <c r="D97" s="82"/>
      <c r="E97" s="82"/>
      <c r="F97" s="83" t="s">
        <v>147</v>
      </c>
      <c r="G97" s="84">
        <v>3000</v>
      </c>
      <c r="H97" s="85"/>
      <c r="I97" s="86">
        <f t="shared" si="24"/>
        <v>0</v>
      </c>
      <c r="J97" s="85"/>
      <c r="K97" s="86">
        <f t="shared" si="25"/>
        <v>0</v>
      </c>
      <c r="L97" s="85"/>
      <c r="M97" s="86">
        <f t="shared" si="26"/>
        <v>0</v>
      </c>
      <c r="N97" s="85">
        <v>12</v>
      </c>
      <c r="O97" s="86">
        <f t="shared" si="27"/>
        <v>36000</v>
      </c>
      <c r="P97" s="85">
        <v>5</v>
      </c>
      <c r="Q97" s="86">
        <f t="shared" si="28"/>
        <v>15000</v>
      </c>
      <c r="R97" s="85"/>
      <c r="S97" s="86">
        <f t="shared" si="29"/>
        <v>0</v>
      </c>
      <c r="T97" s="125">
        <v>6</v>
      </c>
      <c r="U97" s="86">
        <f>T97*G97</f>
        <v>18000</v>
      </c>
      <c r="V97" s="87">
        <f t="shared" si="30"/>
        <v>23</v>
      </c>
      <c r="W97" s="88">
        <f t="shared" si="32"/>
        <v>69000</v>
      </c>
    </row>
    <row r="98" spans="1:23" ht="15" x14ac:dyDescent="0.25">
      <c r="A98" s="215">
        <v>5000</v>
      </c>
      <c r="B98" s="207" t="s">
        <v>51</v>
      </c>
      <c r="C98" s="92" t="s">
        <v>52</v>
      </c>
      <c r="D98" s="111"/>
      <c r="E98" s="111"/>
      <c r="F98" s="93" t="s">
        <v>136</v>
      </c>
      <c r="G98" s="94">
        <v>1500</v>
      </c>
      <c r="H98" s="95"/>
      <c r="I98" s="96">
        <f t="shared" ref="I98:I99" si="80">H98*G98</f>
        <v>0</v>
      </c>
      <c r="J98" s="95"/>
      <c r="K98" s="96">
        <f t="shared" ref="K98:K99" si="81">J98*G98</f>
        <v>0</v>
      </c>
      <c r="L98" s="95">
        <v>1</v>
      </c>
      <c r="M98" s="96">
        <f t="shared" ref="M98" si="82">L98*G98</f>
        <v>1500</v>
      </c>
      <c r="N98" s="95"/>
      <c r="O98" s="96">
        <f t="shared" ref="O98:O99" si="83">N98*G98</f>
        <v>0</v>
      </c>
      <c r="P98" s="95"/>
      <c r="Q98" s="96">
        <f t="shared" ref="Q98:Q99" si="84">P98*G98</f>
        <v>0</v>
      </c>
      <c r="R98" s="95"/>
      <c r="S98" s="96">
        <f t="shared" ref="S98:S99" si="85">G98*R98</f>
        <v>0</v>
      </c>
      <c r="T98" s="95"/>
      <c r="U98" s="96">
        <f t="shared" ref="U98:U99" si="86">T98*G98</f>
        <v>0</v>
      </c>
      <c r="V98" s="95">
        <f>H98+J98+L98+N98+P98+R98+T98</f>
        <v>1</v>
      </c>
      <c r="W98" s="96">
        <f t="shared" ref="W98" si="87">V98*G98</f>
        <v>1500</v>
      </c>
    </row>
    <row r="99" spans="1:23" ht="15" x14ac:dyDescent="0.25">
      <c r="A99" s="216"/>
      <c r="B99" s="208"/>
      <c r="C99" s="116" t="s">
        <v>140</v>
      </c>
      <c r="D99" s="117"/>
      <c r="E99" s="117"/>
      <c r="F99" s="118" t="s">
        <v>136</v>
      </c>
      <c r="G99" s="119">
        <v>5900</v>
      </c>
      <c r="H99" s="120"/>
      <c r="I99" s="121">
        <f t="shared" si="80"/>
        <v>0</v>
      </c>
      <c r="J99" s="120"/>
      <c r="K99" s="121">
        <f t="shared" si="81"/>
        <v>0</v>
      </c>
      <c r="L99" s="120">
        <v>1</v>
      </c>
      <c r="M99" s="63">
        <f t="shared" si="26"/>
        <v>5900</v>
      </c>
      <c r="N99" s="120"/>
      <c r="O99" s="121">
        <f t="shared" si="83"/>
        <v>0</v>
      </c>
      <c r="P99" s="120"/>
      <c r="Q99" s="121">
        <f t="shared" si="84"/>
        <v>0</v>
      </c>
      <c r="R99" s="120"/>
      <c r="S99" s="121">
        <f t="shared" si="85"/>
        <v>0</v>
      </c>
      <c r="T99" s="120"/>
      <c r="U99" s="121">
        <f t="shared" si="86"/>
        <v>0</v>
      </c>
      <c r="V99" s="62">
        <f t="shared" si="30"/>
        <v>1</v>
      </c>
      <c r="W99" s="68">
        <f>V99*G99</f>
        <v>5900</v>
      </c>
    </row>
    <row r="100" spans="1:23" ht="15.75" thickBot="1" x14ac:dyDescent="0.3">
      <c r="A100" s="217"/>
      <c r="B100" s="209"/>
      <c r="C100" s="112" t="s">
        <v>53</v>
      </c>
      <c r="D100" s="113"/>
      <c r="E100" s="113"/>
      <c r="F100" s="114" t="s">
        <v>136</v>
      </c>
      <c r="G100" s="115">
        <v>3000</v>
      </c>
      <c r="H100" s="87"/>
      <c r="I100" s="86">
        <f t="shared" si="24"/>
        <v>0</v>
      </c>
      <c r="J100" s="87"/>
      <c r="K100" s="86">
        <f t="shared" si="25"/>
        <v>0</v>
      </c>
      <c r="L100" s="87">
        <v>1</v>
      </c>
      <c r="M100" s="86">
        <f t="shared" si="26"/>
        <v>3000</v>
      </c>
      <c r="N100" s="87"/>
      <c r="O100" s="86">
        <f t="shared" si="27"/>
        <v>0</v>
      </c>
      <c r="P100" s="87"/>
      <c r="Q100" s="86">
        <f t="shared" si="28"/>
        <v>0</v>
      </c>
      <c r="R100" s="87"/>
      <c r="S100" s="86">
        <f t="shared" si="29"/>
        <v>0</v>
      </c>
      <c r="T100" s="87"/>
      <c r="U100" s="86">
        <f t="shared" ref="U100" si="88">T100*G100</f>
        <v>0</v>
      </c>
      <c r="V100" s="87">
        <f t="shared" si="30"/>
        <v>1</v>
      </c>
      <c r="W100" s="86">
        <f>V100*G100</f>
        <v>3000</v>
      </c>
    </row>
    <row r="101" spans="1:23" ht="15.75" x14ac:dyDescent="0.25">
      <c r="A101" s="97"/>
      <c r="B101" s="104"/>
      <c r="C101" s="98"/>
      <c r="D101" s="98"/>
      <c r="E101" s="98"/>
      <c r="F101" s="97"/>
      <c r="G101" s="99"/>
      <c r="H101" s="100"/>
      <c r="I101" s="101">
        <f>SUM(I10:I100)</f>
        <v>148630</v>
      </c>
      <c r="J101" s="102"/>
      <c r="K101" s="101">
        <f>SUM(K10:K100)</f>
        <v>2250</v>
      </c>
      <c r="L101" s="102"/>
      <c r="M101" s="101">
        <f>SUM(M10:M100)</f>
        <v>217240</v>
      </c>
      <c r="N101" s="102"/>
      <c r="O101" s="101">
        <f>SUM(O10:O100)</f>
        <v>435724</v>
      </c>
      <c r="P101" s="102"/>
      <c r="Q101" s="101">
        <f>SUM(Q10:Q100)</f>
        <v>74100</v>
      </c>
      <c r="R101" s="102"/>
      <c r="S101" s="101">
        <f>SUM(S10:S100)</f>
        <v>3110</v>
      </c>
      <c r="T101" s="102"/>
      <c r="U101" s="101">
        <f>SUM(U10:U100)</f>
        <v>202052</v>
      </c>
      <c r="V101" s="102"/>
      <c r="W101" s="103">
        <f>SUM(W10:W100)</f>
        <v>1083106</v>
      </c>
    </row>
    <row r="102" spans="1:23" ht="15" x14ac:dyDescent="0.25">
      <c r="B102" s="29"/>
      <c r="C102" s="34"/>
      <c r="D102" s="34"/>
      <c r="E102" s="34"/>
      <c r="F102" s="48"/>
      <c r="G102" s="27"/>
      <c r="H102" s="27"/>
      <c r="I102" s="28"/>
      <c r="J102" s="27"/>
      <c r="K102" s="28"/>
      <c r="L102" s="27"/>
      <c r="M102" s="28"/>
      <c r="N102" s="27"/>
      <c r="O102" s="28"/>
      <c r="P102" s="27"/>
      <c r="Q102" s="28"/>
      <c r="R102" s="27"/>
      <c r="S102" s="28"/>
      <c r="T102" s="27"/>
      <c r="U102" s="28"/>
      <c r="V102" s="27"/>
      <c r="W102" s="28"/>
    </row>
    <row r="104" spans="1:23" ht="40.5" customHeight="1" x14ac:dyDescent="0.25">
      <c r="A104" s="214" t="s">
        <v>137</v>
      </c>
      <c r="B104" s="214"/>
      <c r="C104" s="214"/>
      <c r="D104" s="214"/>
      <c r="E104" s="214"/>
      <c r="F104" s="214"/>
      <c r="G104" s="214"/>
      <c r="H104" s="214"/>
      <c r="I104" s="214"/>
      <c r="J104" s="214"/>
      <c r="K104" s="214"/>
      <c r="L104" s="214"/>
      <c r="M104" s="214"/>
      <c r="N104" s="214"/>
      <c r="O104" s="214"/>
      <c r="P104" s="214"/>
      <c r="Q104" s="214"/>
      <c r="R104" s="214"/>
      <c r="S104" s="214"/>
      <c r="T104" s="214"/>
      <c r="U104" s="214"/>
      <c r="V104" s="214"/>
      <c r="W104" s="214"/>
    </row>
  </sheetData>
  <mergeCells count="28">
    <mergeCell ref="V8:W8"/>
    <mergeCell ref="A83:A97"/>
    <mergeCell ref="A8:A9"/>
    <mergeCell ref="A75:A81"/>
    <mergeCell ref="A11:A74"/>
    <mergeCell ref="R8:S8"/>
    <mergeCell ref="B11:B74"/>
    <mergeCell ref="B98:B100"/>
    <mergeCell ref="H8:I8"/>
    <mergeCell ref="J8:K8"/>
    <mergeCell ref="F8:F9"/>
    <mergeCell ref="A104:W104"/>
    <mergeCell ref="A98:A100"/>
    <mergeCell ref="T8:U8"/>
    <mergeCell ref="B75:B81"/>
    <mergeCell ref="B8:B9"/>
    <mergeCell ref="C8:C9"/>
    <mergeCell ref="G8:G9"/>
    <mergeCell ref="L8:M8"/>
    <mergeCell ref="N8:O8"/>
    <mergeCell ref="P8:Q8"/>
    <mergeCell ref="B83:B97"/>
    <mergeCell ref="D8:E8"/>
    <mergeCell ref="A1:W1"/>
    <mergeCell ref="A3:W3"/>
    <mergeCell ref="A2:W2"/>
    <mergeCell ref="A6:W6"/>
    <mergeCell ref="A4:W4"/>
  </mergeCells>
  <phoneticPr fontId="23" type="noConversion"/>
  <printOptions horizontalCentered="1"/>
  <pageMargins left="0.59055118110236227" right="0.59055118110236227" top="0.59055118110236227" bottom="0.59055118110236227" header="0.31496062992125984" footer="0.31496062992125984"/>
  <pageSetup scale="80" orientation="landscape" r:id="rId1"/>
  <headerFooter>
    <oddFooter>&amp;C&amp;P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B4485-00EE-48AB-BD22-9B6748A2F9AB}">
  <sheetPr>
    <tabColor rgb="FF00B0F0"/>
  </sheetPr>
  <dimension ref="A2:E20"/>
  <sheetViews>
    <sheetView showGridLines="0" zoomScale="70" zoomScaleNormal="70" workbookViewId="0">
      <selection activeCell="C21" sqref="C21"/>
    </sheetView>
  </sheetViews>
  <sheetFormatPr baseColWidth="10" defaultRowHeight="12.75" x14ac:dyDescent="0.25"/>
  <cols>
    <col min="1" max="1" width="28.42578125" style="35" customWidth="1"/>
    <col min="2" max="3" width="43.140625" style="35" customWidth="1"/>
    <col min="4" max="4" width="10.42578125" style="38" customWidth="1"/>
    <col min="5" max="5" width="39.5703125" style="35" customWidth="1"/>
    <col min="6" max="16384" width="11.42578125" style="35"/>
  </cols>
  <sheetData>
    <row r="2" spans="1:5" ht="17.25" customHeight="1" x14ac:dyDescent="0.25">
      <c r="A2" s="25" t="s">
        <v>25</v>
      </c>
      <c r="B2" s="26" t="s">
        <v>28</v>
      </c>
      <c r="C2" s="26" t="s">
        <v>26</v>
      </c>
      <c r="D2" s="241" t="s">
        <v>80</v>
      </c>
      <c r="E2" s="242"/>
    </row>
    <row r="3" spans="1:5" ht="20.100000000000001" customHeight="1" x14ac:dyDescent="0.25">
      <c r="A3" s="46" t="s">
        <v>109</v>
      </c>
      <c r="B3" s="238" t="s">
        <v>119</v>
      </c>
      <c r="C3" s="238" t="s">
        <v>106</v>
      </c>
      <c r="D3" s="40">
        <v>8</v>
      </c>
      <c r="E3" s="39" t="s">
        <v>107</v>
      </c>
    </row>
    <row r="4" spans="1:5" ht="20.100000000000001" customHeight="1" x14ac:dyDescent="0.25">
      <c r="A4" s="47"/>
      <c r="B4" s="239"/>
      <c r="C4" s="239"/>
      <c r="D4" s="40">
        <v>4</v>
      </c>
      <c r="E4" s="39" t="s">
        <v>108</v>
      </c>
    </row>
    <row r="5" spans="1:5" ht="20.100000000000001" customHeight="1" x14ac:dyDescent="0.25">
      <c r="A5" s="47"/>
      <c r="B5" s="239"/>
      <c r="C5" s="239"/>
      <c r="D5" s="40">
        <v>6</v>
      </c>
      <c r="E5" s="39" t="s">
        <v>110</v>
      </c>
    </row>
    <row r="6" spans="1:5" ht="20.100000000000001" customHeight="1" x14ac:dyDescent="0.25">
      <c r="A6" s="47"/>
      <c r="B6" s="239"/>
      <c r="C6" s="239"/>
      <c r="D6" s="40"/>
      <c r="E6" s="39" t="s">
        <v>124</v>
      </c>
    </row>
    <row r="7" spans="1:5" ht="20.100000000000001" customHeight="1" x14ac:dyDescent="0.25">
      <c r="A7" s="47"/>
      <c r="B7" s="239"/>
      <c r="C7" s="239"/>
      <c r="D7" s="40"/>
      <c r="E7" s="39" t="s">
        <v>125</v>
      </c>
    </row>
    <row r="8" spans="1:5" ht="20.100000000000001" customHeight="1" x14ac:dyDescent="0.25">
      <c r="A8" s="47"/>
      <c r="B8" s="240"/>
      <c r="C8" s="240"/>
      <c r="D8" s="40"/>
      <c r="E8" s="39"/>
    </row>
    <row r="9" spans="1:5" ht="20.100000000000001" customHeight="1" x14ac:dyDescent="0.25">
      <c r="A9" s="47"/>
      <c r="B9" s="243" t="s">
        <v>118</v>
      </c>
      <c r="C9" s="43"/>
      <c r="D9" s="44">
        <v>3</v>
      </c>
      <c r="E9" s="45" t="s">
        <v>113</v>
      </c>
    </row>
    <row r="10" spans="1:5" ht="20.100000000000001" customHeight="1" x14ac:dyDescent="0.25">
      <c r="A10" s="47"/>
      <c r="B10" s="244"/>
      <c r="C10" s="43"/>
      <c r="D10" s="44">
        <v>4000</v>
      </c>
      <c r="E10" s="45" t="s">
        <v>111</v>
      </c>
    </row>
    <row r="11" spans="1:5" ht="20.100000000000001" customHeight="1" x14ac:dyDescent="0.25">
      <c r="A11" s="47"/>
      <c r="B11" s="245"/>
      <c r="C11" s="43"/>
      <c r="D11" s="44">
        <v>4000</v>
      </c>
      <c r="E11" s="45" t="s">
        <v>112</v>
      </c>
    </row>
    <row r="12" spans="1:5" ht="20.100000000000001" customHeight="1" x14ac:dyDescent="0.25">
      <c r="A12" s="47"/>
      <c r="B12" s="246" t="s">
        <v>122</v>
      </c>
      <c r="C12" s="37"/>
      <c r="D12" s="41"/>
      <c r="E12" s="39"/>
    </row>
    <row r="13" spans="1:5" ht="20.100000000000001" customHeight="1" x14ac:dyDescent="0.25">
      <c r="A13" s="47"/>
      <c r="B13" s="247"/>
      <c r="C13" s="37"/>
      <c r="D13" s="41"/>
      <c r="E13" s="39"/>
    </row>
    <row r="14" spans="1:5" ht="20.100000000000001" customHeight="1" x14ac:dyDescent="0.25">
      <c r="A14" s="47"/>
      <c r="B14" s="248"/>
      <c r="C14" s="37"/>
      <c r="D14" s="41"/>
      <c r="E14" s="39"/>
    </row>
    <row r="15" spans="1:5" ht="20.100000000000001" customHeight="1" x14ac:dyDescent="0.25">
      <c r="A15" s="47"/>
      <c r="B15" s="243" t="s">
        <v>115</v>
      </c>
      <c r="C15" s="43"/>
      <c r="D15" s="44"/>
      <c r="E15" s="45" t="s">
        <v>114</v>
      </c>
    </row>
    <row r="16" spans="1:5" ht="20.100000000000001" customHeight="1" x14ac:dyDescent="0.25">
      <c r="A16" s="47"/>
      <c r="B16" s="244"/>
      <c r="C16" s="43"/>
      <c r="D16" s="44"/>
      <c r="E16" s="45" t="s">
        <v>86</v>
      </c>
    </row>
    <row r="17" spans="1:5" ht="20.100000000000001" customHeight="1" x14ac:dyDescent="0.25">
      <c r="A17" s="47"/>
      <c r="B17" s="245"/>
      <c r="C17" s="43"/>
      <c r="D17" s="44"/>
      <c r="E17" s="45" t="s">
        <v>117</v>
      </c>
    </row>
    <row r="18" spans="1:5" ht="20.100000000000001" customHeight="1" x14ac:dyDescent="0.25">
      <c r="A18" s="47"/>
      <c r="B18" s="235" t="s">
        <v>121</v>
      </c>
      <c r="C18" s="36"/>
      <c r="D18" s="40"/>
      <c r="E18" s="42"/>
    </row>
    <row r="19" spans="1:5" ht="20.100000000000001" customHeight="1" x14ac:dyDescent="0.25">
      <c r="A19" s="47"/>
      <c r="B19" s="236"/>
      <c r="C19" s="36"/>
      <c r="D19" s="40"/>
      <c r="E19" s="42"/>
    </row>
    <row r="20" spans="1:5" ht="20.100000000000001" customHeight="1" x14ac:dyDescent="0.25">
      <c r="A20" s="47"/>
      <c r="B20" s="237"/>
      <c r="C20" s="36"/>
      <c r="D20" s="40"/>
      <c r="E20" s="42"/>
    </row>
  </sheetData>
  <mergeCells count="7">
    <mergeCell ref="B18:B20"/>
    <mergeCell ref="B3:B8"/>
    <mergeCell ref="C3:C8"/>
    <mergeCell ref="D2:E2"/>
    <mergeCell ref="B15:B17"/>
    <mergeCell ref="B12:B14"/>
    <mergeCell ref="B9:B1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PAT-SMA-DGGA-DEG</vt:lpstr>
      <vt:lpstr>PPTO-SMA-DGGA-DEG</vt:lpstr>
      <vt:lpstr>Desglose de actividades</vt:lpstr>
      <vt:lpstr>'PAT-SMA-DGGA-DEG'!Área_de_impresión</vt:lpstr>
      <vt:lpstr>'PAT-SMA-DGGA-DEG'!Títulos_a_imprimir</vt:lpstr>
      <vt:lpstr>'PPTO-SMA-DGGA-DEG'!Títulos_a_imprimir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Kenya Serna</dc:creator>
  <cp:lastModifiedBy>HP-2PLQ</cp:lastModifiedBy>
  <cp:lastPrinted>2026-07-22T17:54:43Z</cp:lastPrinted>
  <dcterms:created xsi:type="dcterms:W3CDTF">2021-12-13T20:31:19Z</dcterms:created>
  <dcterms:modified xsi:type="dcterms:W3CDTF">2026-09-30T21:59:26Z</dcterms:modified>
</cp:coreProperties>
</file>