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bookViews>
    <workbookView xWindow="-120" yWindow="-60" windowWidth="20730" windowHeight="11700"/>
  </bookViews>
  <sheets>
    <sheet name="LDF-04 " sheetId="1" r:id="rId1"/>
    <sheet name="LDF-05" sheetId="2" r:id="rId2"/>
    <sheet name="LDF-06" sheetId="3" r:id="rId3"/>
  </sheets>
  <externalReferences>
    <externalReference r:id="rId4"/>
  </externalReferences>
  <definedNames>
    <definedName name="_xlnm.Print_Titles" localSheetId="0">'LDF-04 '!$1:$5</definedName>
    <definedName name="_xlnm.Print_Titles" localSheetId="1">'LDF-05'!$1:$8</definedName>
    <definedName name="_xlnm.Print_Titles" localSheetId="2">'LDF-06'!$1:$10</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2" i="3" l="1"/>
  <c r="J158" i="3"/>
  <c r="H158" i="3"/>
  <c r="F158" i="3"/>
  <c r="E158" i="3"/>
  <c r="D158" i="3"/>
  <c r="J61" i="3"/>
  <c r="I61" i="3"/>
  <c r="H61" i="3"/>
  <c r="G61" i="3"/>
  <c r="F61" i="3"/>
  <c r="E61" i="3"/>
  <c r="D61" i="3"/>
  <c r="J51" i="3"/>
  <c r="I51" i="3"/>
  <c r="H51" i="3"/>
  <c r="G51" i="3"/>
  <c r="F51" i="3"/>
  <c r="E51" i="3"/>
  <c r="D51" i="3"/>
  <c r="J41" i="3"/>
  <c r="I41" i="3"/>
  <c r="H41" i="3"/>
  <c r="G41" i="3"/>
  <c r="F41" i="3"/>
  <c r="E41" i="3"/>
  <c r="D41" i="3"/>
  <c r="J31" i="3"/>
  <c r="I31" i="3"/>
  <c r="H31" i="3"/>
  <c r="G31" i="3"/>
  <c r="F31" i="3"/>
  <c r="E31" i="3"/>
  <c r="D31" i="3"/>
  <c r="J21" i="3"/>
  <c r="I21" i="3"/>
  <c r="H21" i="3"/>
  <c r="G21" i="3"/>
  <c r="J13" i="3"/>
  <c r="I13" i="3"/>
  <c r="H13" i="3"/>
  <c r="G13" i="3"/>
  <c r="G65" i="2" l="1"/>
  <c r="I67" i="2"/>
  <c r="F67" i="2"/>
  <c r="H65" i="2"/>
  <c r="E65" i="2"/>
  <c r="D65" i="2"/>
  <c r="I19" i="2"/>
  <c r="I18" i="2"/>
  <c r="F19" i="2"/>
  <c r="F17" i="2"/>
  <c r="H17" i="2"/>
  <c r="G17" i="2"/>
  <c r="E17" i="2"/>
  <c r="D17" i="2"/>
  <c r="I17" i="2" s="1"/>
  <c r="F76" i="2"/>
  <c r="I16" i="2"/>
  <c r="I15" i="2"/>
  <c r="D20" i="2"/>
  <c r="E20" i="2"/>
  <c r="F20" i="2"/>
  <c r="G20" i="2"/>
  <c r="H20" i="2"/>
  <c r="I21" i="2"/>
  <c r="I22" i="2"/>
  <c r="I23" i="2"/>
  <c r="I24" i="2"/>
  <c r="A4" i="2"/>
  <c r="F65" i="2" l="1"/>
  <c r="I66" i="2"/>
  <c r="D17" i="1"/>
  <c r="D16" i="1"/>
  <c r="C17" i="1"/>
  <c r="C16" i="1"/>
  <c r="B17" i="1"/>
  <c r="B16" i="1"/>
  <c r="K157" i="3"/>
  <c r="K156" i="3"/>
  <c r="K155" i="3"/>
  <c r="K154" i="3"/>
  <c r="K153" i="3"/>
  <c r="K152" i="3"/>
  <c r="K151" i="3"/>
  <c r="K150" i="3"/>
  <c r="K149" i="3"/>
  <c r="K148" i="3"/>
  <c r="K147" i="3"/>
  <c r="K146" i="3"/>
  <c r="K145" i="3"/>
  <c r="K144" i="3"/>
  <c r="K143" i="3"/>
  <c r="K142" i="3"/>
  <c r="K141" i="3"/>
  <c r="K140" i="3"/>
  <c r="K139" i="3"/>
  <c r="K138" i="3"/>
  <c r="K137" i="3"/>
  <c r="K136" i="3"/>
  <c r="K135" i="3"/>
  <c r="K134" i="3"/>
  <c r="K133" i="3"/>
  <c r="K132" i="3"/>
  <c r="K131" i="3"/>
  <c r="K130" i="3"/>
  <c r="K129" i="3"/>
  <c r="K128" i="3"/>
  <c r="K127" i="3"/>
  <c r="K126" i="3"/>
  <c r="K125" i="3"/>
  <c r="K124" i="3"/>
  <c r="K123" i="3"/>
  <c r="K122" i="3"/>
  <c r="K121" i="3"/>
  <c r="K120" i="3"/>
  <c r="K119" i="3"/>
  <c r="K118" i="3"/>
  <c r="K117" i="3"/>
  <c r="K116" i="3"/>
  <c r="K115" i="3"/>
  <c r="K114" i="3"/>
  <c r="K113" i="3"/>
  <c r="K112" i="3"/>
  <c r="K111" i="3"/>
  <c r="K110" i="3"/>
  <c r="K109" i="3"/>
  <c r="K108" i="3"/>
  <c r="K107" i="3"/>
  <c r="K106" i="3"/>
  <c r="K105" i="3"/>
  <c r="K104" i="3"/>
  <c r="K103" i="3"/>
  <c r="K102" i="3"/>
  <c r="K101" i="3"/>
  <c r="K100" i="3"/>
  <c r="K99" i="3"/>
  <c r="K98" i="3"/>
  <c r="K97" i="3"/>
  <c r="K96" i="3"/>
  <c r="K95" i="3"/>
  <c r="K94" i="3"/>
  <c r="K93" i="3"/>
  <c r="K92" i="3"/>
  <c r="K91" i="3"/>
  <c r="K90" i="3"/>
  <c r="K89" i="3"/>
  <c r="K88" i="3"/>
  <c r="K87" i="3"/>
  <c r="K86" i="3"/>
  <c r="K85" i="3"/>
  <c r="K84" i="3"/>
  <c r="K83" i="3"/>
  <c r="K82" i="3"/>
  <c r="K81" i="3"/>
  <c r="K80" i="3"/>
  <c r="K79" i="3"/>
  <c r="K78" i="3"/>
  <c r="K77" i="3"/>
  <c r="K76" i="3"/>
  <c r="K75" i="3"/>
  <c r="K74" i="3"/>
  <c r="K73" i="3"/>
  <c r="K72" i="3"/>
  <c r="K71" i="3"/>
  <c r="K70" i="3"/>
  <c r="K69" i="3"/>
  <c r="K68" i="3"/>
  <c r="K67" i="3"/>
  <c r="K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58" i="3" l="1"/>
  <c r="E95" i="2"/>
  <c r="D95" i="2"/>
  <c r="F94" i="2"/>
  <c r="F92" i="2"/>
  <c r="I82" i="2"/>
  <c r="I81" i="2" s="1"/>
  <c r="H81" i="2"/>
  <c r="G81" i="2"/>
  <c r="F81" i="2"/>
  <c r="E81" i="2"/>
  <c r="D81" i="2"/>
  <c r="I77" i="2"/>
  <c r="F77" i="2"/>
  <c r="I76" i="2"/>
  <c r="I75" i="2"/>
  <c r="F75" i="2"/>
  <c r="I74" i="2"/>
  <c r="F74" i="2"/>
  <c r="I73" i="2"/>
  <c r="F73" i="2"/>
  <c r="H72" i="2"/>
  <c r="G72" i="2"/>
  <c r="E72" i="2"/>
  <c r="D72" i="2"/>
  <c r="I71" i="2"/>
  <c r="I70" i="2"/>
  <c r="I69" i="2"/>
  <c r="I68" i="2" s="1"/>
  <c r="H68" i="2"/>
  <c r="G68" i="2"/>
  <c r="F68" i="2"/>
  <c r="E68" i="2"/>
  <c r="D68" i="2"/>
  <c r="I65" i="2"/>
  <c r="I64" i="2"/>
  <c r="I63" i="2"/>
  <c r="I62" i="2"/>
  <c r="H61" i="2"/>
  <c r="G61" i="2"/>
  <c r="E61" i="2"/>
  <c r="D61" i="2"/>
  <c r="I60" i="2"/>
  <c r="I59" i="2"/>
  <c r="I58" i="2"/>
  <c r="I57" i="2"/>
  <c r="I56" i="2"/>
  <c r="I55" i="2"/>
  <c r="I54" i="2"/>
  <c r="I53" i="2"/>
  <c r="G52" i="2"/>
  <c r="E52" i="2"/>
  <c r="D52" i="2"/>
  <c r="I45" i="2"/>
  <c r="I44" i="2"/>
  <c r="I43" i="2" s="1"/>
  <c r="H43" i="2"/>
  <c r="G43" i="2"/>
  <c r="F43" i="2"/>
  <c r="E43" i="2"/>
  <c r="D43" i="2"/>
  <c r="I42" i="2"/>
  <c r="I41" i="2"/>
  <c r="H41" i="2"/>
  <c r="G41" i="2"/>
  <c r="F41" i="2"/>
  <c r="E41" i="2"/>
  <c r="D41" i="2"/>
  <c r="I40" i="2"/>
  <c r="I39" i="2"/>
  <c r="H38" i="2"/>
  <c r="H47" i="2" s="1"/>
  <c r="G38" i="2"/>
  <c r="G47" i="2" s="1"/>
  <c r="E38" i="2"/>
  <c r="E47" i="2" s="1"/>
  <c r="D38" i="2"/>
  <c r="D47" i="2" s="1"/>
  <c r="I37" i="2"/>
  <c r="I36" i="2"/>
  <c r="I35" i="2"/>
  <c r="I34" i="2"/>
  <c r="I33" i="2"/>
  <c r="H32" i="2"/>
  <c r="G32" i="2"/>
  <c r="F32" i="2"/>
  <c r="E32" i="2"/>
  <c r="D32" i="2"/>
  <c r="I31" i="2"/>
  <c r="I30" i="2"/>
  <c r="I29" i="2"/>
  <c r="I28" i="2"/>
  <c r="I27" i="2"/>
  <c r="I26" i="2"/>
  <c r="I25" i="2"/>
  <c r="I14" i="2"/>
  <c r="I13" i="2"/>
  <c r="I12" i="2"/>
  <c r="I11" i="2"/>
  <c r="D79" i="1"/>
  <c r="B79" i="1"/>
  <c r="D73" i="1"/>
  <c r="C73" i="1"/>
  <c r="B73" i="1"/>
  <c r="B62" i="1"/>
  <c r="D56" i="1"/>
  <c r="C56" i="1"/>
  <c r="B56" i="1"/>
  <c r="D49" i="1"/>
  <c r="C49" i="1"/>
  <c r="B49" i="1"/>
  <c r="C79" i="1"/>
  <c r="D19" i="1"/>
  <c r="C19" i="1"/>
  <c r="D15" i="1"/>
  <c r="C77" i="1"/>
  <c r="B77" i="1"/>
  <c r="D60" i="1"/>
  <c r="C60" i="1"/>
  <c r="B60" i="1"/>
  <c r="A2" i="1"/>
  <c r="A2" i="2" s="1"/>
  <c r="D79" i="2" l="1"/>
  <c r="I20" i="2"/>
  <c r="I32" i="2"/>
  <c r="I38" i="2"/>
  <c r="I49" i="2" s="1"/>
  <c r="I61" i="2"/>
  <c r="F72" i="2"/>
  <c r="I72" i="2"/>
  <c r="F95" i="2"/>
  <c r="E79" i="2"/>
  <c r="E84" i="2" s="1"/>
  <c r="G79" i="2"/>
  <c r="C12" i="1" s="1"/>
  <c r="C72" i="1" s="1"/>
  <c r="C81" i="1" s="1"/>
  <c r="C83" i="1" s="1"/>
  <c r="F61" i="2"/>
  <c r="F52" i="2"/>
  <c r="F38" i="2"/>
  <c r="F47" i="2" s="1"/>
  <c r="B11" i="1"/>
  <c r="I52" i="2"/>
  <c r="H52" i="2"/>
  <c r="H79" i="2" s="1"/>
  <c r="D12" i="1" s="1"/>
  <c r="D72" i="1" s="1"/>
  <c r="B12" i="1"/>
  <c r="B72" i="1" s="1"/>
  <c r="B81" i="1" s="1"/>
  <c r="B83" i="1" s="1"/>
  <c r="B15" i="1"/>
  <c r="C62" i="1"/>
  <c r="D77" i="1"/>
  <c r="C15" i="1"/>
  <c r="D62" i="1"/>
  <c r="C11" i="1"/>
  <c r="E93" i="2" l="1"/>
  <c r="F79" i="2"/>
  <c r="F84" i="2" s="1"/>
  <c r="F93" i="2" s="1"/>
  <c r="I47" i="2"/>
  <c r="I79" i="2"/>
  <c r="G84" i="2"/>
  <c r="G93" i="2" s="1"/>
  <c r="C10" i="1"/>
  <c r="C23" i="1" s="1"/>
  <c r="C25" i="1" s="1"/>
  <c r="C27" i="1" s="1"/>
  <c r="C36" i="1" s="1"/>
  <c r="C55" i="1"/>
  <c r="C64" i="1" s="1"/>
  <c r="C66" i="1" s="1"/>
  <c r="D81" i="1"/>
  <c r="D83" i="1" s="1"/>
  <c r="B55" i="1"/>
  <c r="B64" i="1" s="1"/>
  <c r="B66" i="1" s="1"/>
  <c r="B10" i="1"/>
  <c r="D11" i="1"/>
  <c r="H84" i="2"/>
  <c r="H93" i="2" s="1"/>
  <c r="D84" i="2"/>
  <c r="D93" i="2" s="1"/>
  <c r="I84" i="2" l="1"/>
  <c r="B23" i="1"/>
  <c r="B25" i="1" s="1"/>
  <c r="B27" i="1" s="1"/>
  <c r="B36" i="1" s="1"/>
  <c r="D10" i="1"/>
  <c r="D23" i="1" s="1"/>
  <c r="D25" i="1" s="1"/>
  <c r="D27" i="1" s="1"/>
  <c r="D36" i="1" s="1"/>
  <c r="D55" i="1"/>
  <c r="D64" i="1" s="1"/>
  <c r="D66" i="1" s="1"/>
</calcChain>
</file>

<file path=xl/sharedStrings.xml><?xml version="1.0" encoding="utf-8"?>
<sst xmlns="http://schemas.openxmlformats.org/spreadsheetml/2006/main" count="321" uniqueCount="223">
  <si>
    <t>Balance Presupuestario - LDF</t>
  </si>
  <si>
    <t>(PESOS)</t>
  </si>
  <si>
    <t>Concepto                                                                                                                                                             (c)</t>
  </si>
  <si>
    <t>Estimado/                                                                     Aprobado                                                    (d)</t>
  </si>
  <si>
    <t>Devengado</t>
  </si>
  <si>
    <t xml:space="preserve">Recaudado/                                                                       Pagado </t>
  </si>
  <si>
    <t>A. Ingresos Totales (A = A1+A2+A3)</t>
  </si>
  <si>
    <t>A1. Ingresos de Libre Disposición</t>
  </si>
  <si>
    <t>A2. Transferencias Federales Etiquetadas</t>
  </si>
  <si>
    <t>A3. Financiamiento Neto</t>
  </si>
  <si>
    <r>
      <t>B. Egresos Presupuestarios</t>
    </r>
    <r>
      <rPr>
        <b/>
        <vertAlign val="superscript"/>
        <sz val="6"/>
        <color theme="1"/>
        <rFont val="Arial"/>
        <family val="2"/>
      </rPr>
      <t>1</t>
    </r>
    <r>
      <rPr>
        <b/>
        <sz val="6"/>
        <color theme="1"/>
        <rFont val="Arial"/>
        <family val="2"/>
      </rPr>
      <t xml:space="preserve"> (B = B1+B2)</t>
    </r>
  </si>
  <si>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</si>
  <si>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</si>
  <si>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</si>
  <si>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</si>
  <si>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r>
      <t xml:space="preserve">C2. Remanentes de Transferencias Federales Etiquetadas aplicados en el periodo </t>
    </r>
    <r>
      <rPr>
        <b/>
        <sz val="6"/>
        <color theme="1"/>
        <rFont val="Arial"/>
        <family val="2"/>
      </rPr>
      <t>(Formato IP-4)</t>
    </r>
  </si>
  <si>
    <t>I. Balance Presupuestario (I = A – B + C)</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</si>
  <si>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</si>
  <si>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</si>
  <si>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</si>
  <si>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</si>
  <si>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</si>
  <si>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</si>
  <si>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</si>
  <si>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</si>
  <si>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</si>
  <si>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</si>
  <si>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Recaudado/                                                               Pagado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</si>
  <si>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</si>
  <si>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</si>
  <si>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</si>
  <si>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</si>
  <si>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</si>
  <si>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</si>
  <si>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</si>
  <si>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</si>
  <si>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</si>
  <si>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 Balance Presupuestario de Recursos Disponibles (V = A1 + A3.1 – B 1 + C1)</t>
  </si>
  <si>
    <t>VI. Balance Presupuestario de Recursos Disponibles sin Financiamiento Neto (VI = V – A3.1)</t>
  </si>
  <si>
    <t>Estimado/                                                   Aprobado</t>
  </si>
  <si>
    <t>A3.2 Financiamiento Neto con Fuente de Pago de Transferencias Federales Etiquetadas (A3.2 = F2 – G2)</t>
  </si>
  <si>
    <t>B2. Gasto Etiquetado (sin incluir Amortización de la Deuda Pública)</t>
  </si>
  <si>
    <t>C2. Remanentes de Transferencias Federales Etiquetadas aplicados en el periodo</t>
  </si>
  <si>
    <t>VII. Balance Presupuestario de Recursos Etiquetados (VII = A2 + A3.2 – B2 + C2)</t>
  </si>
  <si>
    <t>VIII. Balance Presupuestario de Recursos Etiquetados sin Financiamiento Neto (VIII = VII – A3.2)</t>
  </si>
  <si>
    <t>Instructivo de llenado:</t>
  </si>
  <si>
    <r>
      <t xml:space="preserve">(a) Nombre del Ente Público: </t>
    </r>
    <r>
      <rPr>
        <sz val="8"/>
        <color theme="1"/>
        <rFont val="Arial Narrow"/>
        <family val="2"/>
      </rPr>
      <t>Este formato se presenta por cada uno de los Entes Públicos de las Entidades Federativas y Municipios, es decir, los poderes Ejecutivo, Legislativo y Judicial; los organismos autónomos; los organismos descentralizados, empresas de participación estatal mayoritaria y fideicomisos, así como cualquier otro ente sobre el que las Entidades Federativas y los Municipios tengan control sobre sus decisiones o acciones. En el caso de la Ciudad de México, el Poder Ejecutivo incluye adicionalmente a sus alcaldías.</t>
    </r>
  </si>
  <si>
    <r>
      <t xml:space="preserve">(b) Periodo de presentación: </t>
    </r>
    <r>
      <rPr>
        <sz val="8"/>
        <color theme="1"/>
        <rFont val="Arial Narrow"/>
        <family val="2"/>
      </rPr>
      <t>Este informe se presenta de forma trimestral acumulando cada periodo del ejercicio, con la desagregación de la información financiera ocurrida entre el inicio y el final del periodo, así como de manera anual, en la Cuenta Pública.</t>
    </r>
  </si>
  <si>
    <r>
      <t>(c) Concepto:</t>
    </r>
    <r>
      <rPr>
        <sz val="8"/>
        <color theme="1"/>
        <rFont val="Arial Narrow"/>
        <family val="2"/>
      </rPr>
      <t xml:space="preserve"> Muestra los componentes que determinan el Balance Presupuestario, Balance Presupuestario sin Financiamiento Neto, el Balance Primario, el Balance Presupuestario de Recursos Disponibles, el Balance Presupuestario de Recursos Disponibles sin Financiamiento Neto, el Balance Presupuestario de Recursos Etiquetados, y el Balance Presupuestario de Recursos Etiquetados sin Financiamiento Neto; a través de la identificación de los Ingresos Totales y Egresos Presupuestarios, así como del Financiamiento Neto.</t>
    </r>
  </si>
  <si>
    <r>
      <t xml:space="preserve">(d) Estimado/Aprobado: </t>
    </r>
    <r>
      <rPr>
        <sz val="8"/>
        <color theme="1"/>
        <rFont val="Arial Narrow"/>
        <family val="2"/>
      </rPr>
      <t>Esta información se presentará en términos anualizados.</t>
    </r>
  </si>
  <si>
    <t>Estado Analítico de Ingresos Detallado - LDF</t>
  </si>
  <si>
    <t>Concepto                                                                                                                                            (c)</t>
  </si>
  <si>
    <t>Ingreso</t>
  </si>
  <si>
    <t>Diferencia                                                     (e)</t>
  </si>
  <si>
    <t>Estimado                                                           (d)</t>
  </si>
  <si>
    <t>Ampliaciones/ (Reducciones)</t>
  </si>
  <si>
    <t>Modificado</t>
  </si>
  <si>
    <t>Recaudado</t>
  </si>
  <si>
    <t>Ingresos de Libre Disposición</t>
  </si>
  <si>
    <t>A. Impuestos</t>
  </si>
  <si>
    <t>B. Cuotas y Aportaciones de Seguridad Social</t>
  </si>
  <si>
    <t>C. Contribuciones de Mejoras</t>
  </si>
  <si>
    <t>D. Derechos</t>
  </si>
  <si>
    <t>F. Aprovechamientos</t>
  </si>
  <si>
    <t>G. Ingresos por Ventas de Bienes y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</si>
  <si>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</si>
  <si>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</si>
  <si>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</si>
  <si>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</si>
  <si>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</si>
  <si>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</si>
  <si>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</si>
  <si>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</si>
  <si>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</si>
  <si>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</si>
  <si>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</si>
  <si>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</si>
  <si>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</si>
  <si>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</si>
  <si>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</si>
  <si>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</si>
  <si>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</si>
  <si>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</si>
  <si>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t>
  </si>
  <si>
    <t>J1) Gasto corriente de operación</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</si>
  <si>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</si>
  <si>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</si>
  <si>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</si>
  <si>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</si>
  <si>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</si>
  <si>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</si>
  <si>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</si>
  <si>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SUBSIDIOS Y SUBVENCIONES</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</si>
  <si>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</si>
  <si>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</si>
  <si>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</si>
  <si>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</si>
  <si>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</si>
  <si>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</si>
  <si>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</si>
  <si>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</si>
  <si>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</si>
  <si>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</si>
  <si>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</si>
  <si>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</si>
  <si>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</si>
  <si>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</si>
  <si>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</si>
  <si>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</si>
  <si>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</si>
  <si>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</si>
  <si>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Subsidios y Subvenciones, y Pensiones y Jubilaciones</t>
  </si>
  <si>
    <t>E. Otras Transferencias Federales Etiquetadas</t>
  </si>
  <si>
    <t>e1) Ramo 23.Fideicomiso Fondo Regional</t>
  </si>
  <si>
    <t>e2) Ramo 23. Desarrollo Regional</t>
  </si>
  <si>
    <t>e3) Ramo 23. Fortalecimiento financiero</t>
  </si>
  <si>
    <t>e4) Ramo 23. Fideicomiso para la infraestructura en los Estados</t>
  </si>
  <si>
    <t xml:space="preserve">e5) SEDATU - Infraestructura para el HABITAT </t>
  </si>
  <si>
    <t>II. Total de Transferencias Federales Etiquetadas (II = A + B + C + D + E) (SUBSIDIOS Y SUBVENCIONES)</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</si>
  <si>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</si>
  <si>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</si>
  <si>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</si>
  <si>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</si>
  <si>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</si>
  <si>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</si>
  <si>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</si>
  <si>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INGRESO</t>
  </si>
  <si>
    <t>EGRESO</t>
  </si>
  <si>
    <r>
      <t xml:space="preserve">(a) Nombre del Ente Público: </t>
    </r>
    <r>
      <rPr>
        <sz val="7"/>
        <color theme="1"/>
        <rFont val="Arial Narrow"/>
        <family val="2"/>
      </rPr>
      <t>Este estado analítico se presenta por cada uno de los Entes Públicos de las Entidades Federativas y Municipios, es decir, los poderes Ejecutivo, Legislativo y Judicial; los organismos autónomos; los organismos descentralizados, empresas de participación estatal mayoritaria y fideicomisos, así como cualquier otro ente sobre el que las Entidades Federativas y los Municipios tengan control sobre sus decisiones o acciones. En el caso de la Ciudad de México, el Poder Ejecutivo incluye adicionalmente a sus alcaldías.</t>
    </r>
  </si>
  <si>
    <r>
      <t xml:space="preserve">(b) Periodo de presentación: </t>
    </r>
    <r>
      <rPr>
        <sz val="7"/>
        <color theme="1"/>
        <rFont val="Arial Narrow"/>
        <family val="2"/>
      </rPr>
      <t>Este informe se presenta de forma trimestral acumulando cada periodo del ejercicio, con la desagregación de la información financiera ocurrida entre el inicio y el final del periodo que se informa, así como de manera anual, en la Cuenta Pública.</t>
    </r>
  </si>
  <si>
    <r>
      <t>(c) Concepto:</t>
    </r>
    <r>
      <rPr>
        <sz val="7"/>
        <color theme="1"/>
        <rFont val="Arial Narrow"/>
        <family val="2"/>
      </rPr>
      <t xml:space="preserve"> Muestra la clasificación de los ingresos a partir de la desagregación de Ingresos de Libre Disposición, Transferencias Federales Etiquetadas e Ingresos Derivados de Financiamientos.</t>
    </r>
  </si>
  <si>
    <r>
      <t xml:space="preserve">(d) Estimado: </t>
    </r>
    <r>
      <rPr>
        <sz val="7"/>
        <color theme="1"/>
        <rFont val="Arial Narrow"/>
        <family val="2"/>
      </rPr>
      <t>Esta información se presentará en términos anualizados.</t>
    </r>
  </si>
  <si>
    <r>
      <t>(e) Diferencia:</t>
    </r>
    <r>
      <rPr>
        <sz val="7"/>
        <color theme="1"/>
        <rFont val="Arial Narrow"/>
        <family val="2"/>
      </rPr>
      <t xml:space="preserve"> Representa el importe obtenido de la diferencia entre el Ingreso Recaudado y el Ingreso Estimado.</t>
    </r>
  </si>
  <si>
    <t>J2) Subsidios y subvenciones (I.E.D.)</t>
  </si>
  <si>
    <t>GOBIERNO DEL ESTADO DE GUERRERO</t>
  </si>
  <si>
    <t>O.P.D. COMISION DE INFRAESTRUCTURA CARRETERA Y AEROPORTUARIA EDO. GRO.</t>
  </si>
  <si>
    <t>CONSOLIDADO</t>
  </si>
  <si>
    <t>ESTADO ANALÍTICO DEL EJERCICIO DEL PRESUPUESTO DE EGRESOS DETALLADO - LDF</t>
  </si>
  <si>
    <t>Clasificación por Objeto del Gasto (Capítulo y Concepto)</t>
  </si>
  <si>
    <t>Egresos</t>
  </si>
  <si>
    <t>Subejercicio</t>
  </si>
  <si>
    <t xml:space="preserve">Ampliaciones/ (Reducciones)
</t>
  </si>
  <si>
    <t>1 - NO ETIQUETADO</t>
  </si>
  <si>
    <t>SERVICIOS PERSONALES.</t>
  </si>
  <si>
    <t>REMUNERACIONES AL PERSONAL DE CARACTER PERMANENTE.</t>
  </si>
  <si>
    <t>REMUNERACIONES AL PERSONAL DE CARACTER TRANSITORIO.</t>
  </si>
  <si>
    <t>REMUNERACIONES ADICIONALES Y ESPECIALES.</t>
  </si>
  <si>
    <t>SEGURIDAD SOCIAL.</t>
  </si>
  <si>
    <t>OTRAS PRESTACIONES SOCIALES Y ECONOMICAS.</t>
  </si>
  <si>
    <t>PREVISIONES.</t>
  </si>
  <si>
    <t>PAGO DE ESTIMULOS A SERVIDORES PUBLICOS.</t>
  </si>
  <si>
    <t>MATERIALES Y SUMINISTROS.</t>
  </si>
  <si>
    <t>MATERIALES DE ADMINISTRACION, EMISION DE DOCUMENTOS Y ARTICULOS OFICIALES.</t>
  </si>
  <si>
    <t>ALIMENTOS Y UTENSILIOS.</t>
  </si>
  <si>
    <t>MATERIAS PRIMAS Y MATERIALES DE PRODUCCION Y COMERCIALIZACION.</t>
  </si>
  <si>
    <t>MATERIALES Y ARTICULOS DE CONSTRUCCION Y DE REPARACION.</t>
  </si>
  <si>
    <t>PRODUCTOS QUIMICOS, FARMACEUTICOS Y DE LABORATORIO.</t>
  </si>
  <si>
    <t>COMBUSTIBLES, LUBRICANTES Y ADITIVOS.</t>
  </si>
  <si>
    <t>VESTUARIO, BLANCOS, PRENDAS DE PROTECCION Y ARTICULOS DEPORTIVOS.</t>
  </si>
  <si>
    <t>MATERIALES Y SUMINISTROS PARA SEGURIDAD.</t>
  </si>
  <si>
    <t>HERRAMIENTAS, REFACCIONES Y ACCESORIOS MENORES.</t>
  </si>
  <si>
    <t>SERVICIOS GENERALES.</t>
  </si>
  <si>
    <t>SERVICIOS BASICOS.</t>
  </si>
  <si>
    <t>SERVICIOS DE ARRENDAMIENTO.</t>
  </si>
  <si>
    <t>SERVICIOS PROFESIONALES, CIENTIFICOS, TECNICOS Y OTROS SERVICIOS.</t>
  </si>
  <si>
    <t>SERVICIOS FINANCIEROS, BANCARIOS Y COMERCIALES.</t>
  </si>
  <si>
    <t>SERVICIOS DE INSTALACION, REPARACION, MANTENIMIENTO Y CONSERVACION.</t>
  </si>
  <si>
    <t>SERVICIOS DE COMUNICACION SOCIAL Y PUBLICIDAD.</t>
  </si>
  <si>
    <t>SERVICIOS DE TRASLADO Y VIATICOS.</t>
  </si>
  <si>
    <t>SERVICIOS OFICIALES.</t>
  </si>
  <si>
    <t>OTROS SERVICIOS GENERALES.</t>
  </si>
  <si>
    <t>TRANSFERENCIAS, ASIGNACIONES, SUBSIDIOS Y OTRAS AYUDAS.</t>
  </si>
  <si>
    <t>TRANSFERENCIAS INTERNAS Y ASIGNACIONES AL SECTOR PUBLICO.</t>
  </si>
  <si>
    <t>TRANSFERENCIAS AL RESTO DEL SECTOR PUBLICO.</t>
  </si>
  <si>
    <t>SUBSIDIOS Y SUBVENCIONES.</t>
  </si>
  <si>
    <t>AYUDAS SOCIALES.</t>
  </si>
  <si>
    <t>PENSIONES Y JUBILACIONES.</t>
  </si>
  <si>
    <t>TRANSFERENCIAS A FIDEICOMISOS, MANDATOS Y OTROS ANALOGOS.</t>
  </si>
  <si>
    <t>TRANSFERENCIAS A LA SEGURIDAD SOCIAL.</t>
  </si>
  <si>
    <t>DONATIVOS.</t>
  </si>
  <si>
    <t>TRANSFERENCIAS AL EXTERIOR.</t>
  </si>
  <si>
    <t>BIENES MUEBLES, INMUEBLES E INTANGIBLES.</t>
  </si>
  <si>
    <t>MOBILIARIO Y EQUIPO DE ADMINISTRACION.</t>
  </si>
  <si>
    <t>MOBILIARIO Y EQUIPO EDUCACIONAL Y RECREATIVO.</t>
  </si>
  <si>
    <t>EQUIPO E INSTRUMENTAL MEDICO Y DE LABORATORIO.</t>
  </si>
  <si>
    <t>VEHICULOS Y EQUIPO DE TRANSPORTE.</t>
  </si>
  <si>
    <t>EQUIPO DE DEFENSA Y SEGURIDAD.</t>
  </si>
  <si>
    <t>MAQUINARIA, OTROS EQUIPOS Y HERRAMIENTAS.</t>
  </si>
  <si>
    <t>ACTIVOS BIOLOGICOS.</t>
  </si>
  <si>
    <t>BIENES INMUEBLES.</t>
  </si>
  <si>
    <t>ACTIVOS INTANGIBLES.</t>
  </si>
  <si>
    <t>INVERSION PUBLICA.</t>
  </si>
  <si>
    <t>OBRA PUBLICA EN BIENES DE DOMINIO PUBLICO.</t>
  </si>
  <si>
    <t>OBRA PUBLICA EN BIENES PROPIOS.</t>
  </si>
  <si>
    <t>PROYECTOS PRODUCTIVOS Y ACCIONES DE FOMENTO.</t>
  </si>
  <si>
    <t>INVERSIONES FINANCIERAS Y OTRAS PROVISIONES.</t>
  </si>
  <si>
    <t>INVERSIONES PARA EL FOMENTO DE ACTIVIDADES PRODUCTIVAS.</t>
  </si>
  <si>
    <t>ACCIONES Y PARTICIPACIONES DE CAPITAL.</t>
  </si>
  <si>
    <t>COMPRA DE TITULOS Y VALORES.</t>
  </si>
  <si>
    <t>CONCESION DE PRESTAMOS.</t>
  </si>
  <si>
    <t>INVERSIONES EN FIDEICOMISOS, MANDATOS Y OTROS ANALOGOS.</t>
  </si>
  <si>
    <t>OTRAS INVERSIONES FINANCIERAS.</t>
  </si>
  <si>
    <t>PROVISIONES PARA CONTINGENCIAS Y OTRAS EROGACIONES ESPECIALES.</t>
  </si>
  <si>
    <t>PARTICIPACIONES Y APORTACIONES.</t>
  </si>
  <si>
    <t>PARTICIPACIONES.</t>
  </si>
  <si>
    <t>APORTACIONES.</t>
  </si>
  <si>
    <t>CONVENIOS.</t>
  </si>
  <si>
    <t>DEUDA PUBLICA.</t>
  </si>
  <si>
    <t>AMORTIZACION DE LA DEUDA PUBLICA.</t>
  </si>
  <si>
    <t>INTERESES DE LA DEUDA PUBLICA.</t>
  </si>
  <si>
    <t>COMISIONES DE LA DEUDA PUBLICA.</t>
  </si>
  <si>
    <t>GASTOS DE LA DEUDA PUBLICA.</t>
  </si>
  <si>
    <t>COSTO POR COBERTURAS.</t>
  </si>
  <si>
    <t>APOYOS FINANCIEROS.</t>
  </si>
  <si>
    <t>ADEUDOS DE EJERCICIOS FISCALES ANTERIORES (ADEFAS).</t>
  </si>
  <si>
    <t>2 - ETIQUETADO</t>
  </si>
  <si>
    <t>TOTAL DE EGRESOS</t>
  </si>
  <si>
    <t>E. Productos</t>
  </si>
  <si>
    <t>Ingresos por Ventas de Bienes y Servicios</t>
  </si>
  <si>
    <t>Otros ingresos</t>
  </si>
  <si>
    <t>Otros convenios</t>
  </si>
  <si>
    <t>subsidios</t>
  </si>
  <si>
    <t>Del 01 de enero al 30 de junio de 2020</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</si>
</sst>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b/>
      <u/>
      <sz val="10"/>
      <color theme="1"/>
      <name val="Arial"/>
      <family val="2"/>
    </font>
    <font>
      <b/>
      <sz val="6"/>
      <color theme="1"/>
      <name val="Arial"/>
      <family val="2"/>
    </font>
    <font>
      <sz val="6"/>
      <color theme="1"/>
      <name val="Arial"/>
      <family val="2"/>
    </font>
    <font>
      <b/>
      <vertAlign val="superscript"/>
      <sz val="6"/>
      <color theme="1"/>
      <name val="Arial"/>
      <family val="2"/>
    </font>
    <font>
      <b/>
      <sz val="8"/>
      <color theme="1"/>
      <name val="Arial Narrow"/>
      <family val="2"/>
    </font>
    <font>
      <sz val="8"/>
      <color theme="1"/>
      <name val="Arial Narrow"/>
      <family val="2"/>
    </font>
    <font>
      <b/>
      <u/>
      <sz val="6"/>
      <color theme="1"/>
      <name val="Arial"/>
      <family val="2"/>
    </font>
    <font>
      <b/>
      <sz val="7"/>
      <name val="Arial"/>
      <family val="2"/>
    </font>
    <font>
      <b/>
      <sz val="8"/>
      <name val="Arial"/>
      <family val="2"/>
    </font>
    <font>
      <b/>
      <sz val="7"/>
      <color theme="1"/>
      <name val="Arial Narrow"/>
      <family val="2"/>
    </font>
    <font>
      <sz val="7"/>
      <color theme="1"/>
      <name val="Arial Narrow"/>
      <family val="2"/>
    </font>
    <font>
      <b/>
      <sz val="5"/>
      <name val="Arial"/>
    </font>
    <font>
      <sz val="10"/>
      <name val="Arial"/>
    </font>
    <font>
      <sz val="8"/>
      <name val="Arial"/>
      <family val="2"/>
    </font>
    <font>
      <b/>
      <sz val="9"/>
      <name val="Arial Narrow"/>
      <family val="2"/>
    </font>
    <font>
      <sz val="10"/>
      <color indexed="10"/>
      <name val="Arial"/>
      <family val="2"/>
    </font>
    <font>
      <b/>
      <sz val="9"/>
      <color indexed="8"/>
      <name val="Arial Narrow"/>
      <family val="2"/>
    </font>
    <font>
      <sz val="9"/>
      <color indexed="8"/>
      <name val="Arial Narrow"/>
      <family val="2"/>
    </font>
    <font>
      <b/>
      <sz val="8"/>
      <color indexed="8"/>
      <name val="Arial Narrow"/>
      <family val="2"/>
    </font>
    <font>
      <b/>
      <sz val="5"/>
      <name val="Arial Narrow"/>
      <family val="2"/>
    </font>
    <font>
      <sz val="5"/>
      <name val="Arial"/>
    </font>
    <font>
      <sz val="5"/>
      <name val="Arial"/>
      <family val="2"/>
    </font>
    <font>
      <b/>
      <sz val="5"/>
      <name val="Arial"/>
      <family val="2"/>
    </font>
  </fonts>
  <fills count="7">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CCCCC"/>
        <bgColor indexed="64"/>
      </patternFill>
    </fill>
    <fill>
      <patternFill patternType="solid">
        <fgColor theme="0" tint="-0.249977111117893"/>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auto="1"/>
      </left>
      <right style="medium">
        <color auto="1"/>
      </right>
      <top style="medium">
        <color auto="1"/>
      </top>
      <bottom style="hair">
        <color auto="1"/>
      </bottom>
      <diagonal/>
    </border>
    <border>
      <left style="medium">
        <color indexed="64"/>
      </left>
      <right style="medium">
        <color indexed="64"/>
      </right>
      <top/>
      <bottom style="medium">
        <color indexed="64"/>
      </bottom>
      <diagonal/>
    </border>
    <border>
      <left style="medium">
        <color auto="1"/>
      </left>
      <right style="medium">
        <color auto="1"/>
      </right>
      <top style="hair">
        <color auto="1"/>
      </top>
      <bottom style="medium">
        <color indexed="64"/>
      </bottom>
      <diagonal/>
    </border>
    <border>
      <left style="medium">
        <color indexed="64"/>
      </left>
      <right style="medium">
        <color indexed="64"/>
      </right>
      <top/>
      <bottom style="hair">
        <color auto="1"/>
      </bottom>
      <diagonal/>
    </border>
    <border>
      <left style="medium">
        <color auto="1"/>
      </left>
      <right style="medium">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hair">
        <color auto="1"/>
      </top>
      <bottom/>
      <diagonal/>
    </border>
    <border>
      <left style="medium">
        <color indexed="64"/>
      </left>
      <right style="medium">
        <color indexed="64"/>
      </right>
      <top/>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right/>
      <top style="hair">
        <color auto="1"/>
      </top>
      <bottom style="hair">
        <color auto="1"/>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0" fontId="13" fillId="0" borderId="0"/>
  </cellStyleXfs>
  <cellXfs count="151">
    <xf numFmtId="0" fontId="0" fillId="0" borderId="0" xfId="0"/>
    <xf numFmtId="4" fontId="0" fillId="0" borderId="0" xfId="0" applyNumberFormat="1"/>
    <xf numFmtId="4" fontId="1" fillId="0" borderId="0" xfId="0" applyNumberFormat="1" applyFont="1" applyAlignment="1">
      <alignment horizontal="right" vertical="center"/>
    </xf>
    <xf numFmtId="0" fontId="3" fillId="0" borderId="6" xfId="0" applyFont="1" applyBorder="1" applyAlignment="1">
      <alignment vertical="center"/>
    </xf>
    <xf numFmtId="4" fontId="3" fillId="0" borderId="7" xfId="0" applyNumberFormat="1" applyFont="1" applyBorder="1" applyAlignment="1">
      <alignment vertical="center"/>
    </xf>
    <xf numFmtId="4" fontId="3" fillId="0" borderId="9" xfId="0" applyNumberFormat="1" applyFont="1" applyBorder="1" applyAlignment="1">
      <alignment vertical="center"/>
    </xf>
    <xf numFmtId="0" fontId="3" fillId="0" borderId="14" xfId="0" applyFont="1" applyBorder="1" applyAlignment="1">
      <alignment vertical="center" wrapText="1"/>
    </xf>
    <xf numFmtId="4" fontId="3" fillId="0" borderId="14" xfId="0" applyNumberFormat="1" applyFont="1" applyBorder="1" applyAlignment="1">
      <alignment vertical="center" wrapText="1"/>
    </xf>
    <xf numFmtId="0" fontId="2" fillId="0" borderId="15" xfId="0" applyFont="1" applyBorder="1" applyAlignment="1">
      <alignment vertical="center" wrapText="1"/>
    </xf>
    <xf numFmtId="4" fontId="2" fillId="0" borderId="15" xfId="0" applyNumberFormat="1" applyFont="1" applyBorder="1" applyAlignment="1">
      <alignment vertical="center" wrapText="1"/>
    </xf>
    <xf numFmtId="0" fontId="3" fillId="0" borderId="15" xfId="0" applyFont="1" applyBorder="1" applyAlignment="1">
      <alignment horizontal="left" vertical="center" wrapText="1" indent="4"/>
    </xf>
    <xf numFmtId="4" fontId="3" fillId="0" borderId="15" xfId="0" applyNumberFormat="1" applyFont="1" applyBorder="1" applyAlignment="1">
      <alignment vertical="center" wrapText="1"/>
    </xf>
    <xf numFmtId="0" fontId="3" fillId="0" borderId="15" xfId="0" applyFont="1" applyBorder="1" applyAlignment="1">
      <alignment vertical="center" wrapText="1"/>
    </xf>
    <xf numFmtId="4" fontId="3" fillId="3" borderId="15" xfId="0" applyNumberFormat="1" applyFont="1" applyFill="1" applyBorder="1" applyAlignment="1">
      <alignment vertical="center" wrapText="1"/>
    </xf>
    <xf numFmtId="0" fontId="2" fillId="0" borderId="13" xfId="0" applyFont="1" applyBorder="1" applyAlignment="1">
      <alignment vertical="center" wrapText="1"/>
    </xf>
    <xf numFmtId="4" fontId="3" fillId="0" borderId="13" xfId="0" applyNumberFormat="1" applyFont="1" applyBorder="1" applyAlignment="1">
      <alignment vertical="center" wrapText="1"/>
    </xf>
    <xf numFmtId="0" fontId="2" fillId="2" borderId="16" xfId="0" applyFont="1" applyFill="1" applyBorder="1" applyAlignment="1">
      <alignment horizontal="center" vertical="center"/>
    </xf>
    <xf numFmtId="4" fontId="2" fillId="2" borderId="16" xfId="0" applyNumberFormat="1" applyFont="1" applyFill="1" applyBorder="1" applyAlignment="1">
      <alignment horizontal="center" vertical="center" wrapText="1"/>
    </xf>
    <xf numFmtId="4" fontId="2" fillId="0" borderId="13" xfId="0" applyNumberFormat="1" applyFont="1" applyBorder="1" applyAlignment="1">
      <alignment vertical="center" wrapText="1"/>
    </xf>
    <xf numFmtId="0" fontId="3" fillId="0" borderId="14" xfId="0" applyFont="1" applyBorder="1" applyAlignment="1">
      <alignment vertical="center"/>
    </xf>
    <xf numFmtId="4" fontId="3" fillId="0" borderId="14" xfId="0" applyNumberFormat="1" applyFont="1" applyBorder="1" applyAlignment="1">
      <alignment vertical="center"/>
    </xf>
    <xf numFmtId="0" fontId="2" fillId="0" borderId="15" xfId="0" applyFont="1" applyBorder="1" applyAlignment="1">
      <alignment vertical="center"/>
    </xf>
    <xf numFmtId="4" fontId="3" fillId="0" borderId="15" xfId="0" applyNumberFormat="1" applyFont="1" applyBorder="1" applyAlignment="1">
      <alignment vertical="center"/>
    </xf>
    <xf numFmtId="4" fontId="2" fillId="0" borderId="17" xfId="0" applyNumberFormat="1" applyFont="1" applyBorder="1" applyAlignment="1">
      <alignment vertical="center"/>
    </xf>
    <xf numFmtId="0" fontId="2" fillId="0" borderId="13" xfId="0" applyFont="1" applyBorder="1" applyAlignment="1">
      <alignment vertical="center"/>
    </xf>
    <xf numFmtId="4" fontId="2" fillId="0" borderId="13" xfId="0" applyNumberFormat="1" applyFont="1" applyBorder="1" applyAlignment="1">
      <alignment vertical="center"/>
    </xf>
    <xf numFmtId="0" fontId="2" fillId="0" borderId="0" xfId="0" applyFont="1" applyAlignment="1">
      <alignment vertical="center"/>
    </xf>
    <xf numFmtId="4" fontId="2" fillId="0" borderId="0" xfId="0" applyNumberFormat="1" applyFont="1" applyAlignment="1">
      <alignment vertical="center"/>
    </xf>
    <xf numFmtId="0" fontId="3" fillId="0" borderId="15" xfId="0" applyFont="1" applyBorder="1" applyAlignment="1">
      <alignment horizontal="left" vertical="center" indent="1"/>
    </xf>
    <xf numFmtId="0" fontId="3" fillId="0" borderId="15" xfId="0" applyFont="1" applyBorder="1" applyAlignment="1">
      <alignment horizontal="left" vertical="center" wrapText="1" indent="1"/>
    </xf>
    <xf numFmtId="0" fontId="2" fillId="0" borderId="15" xfId="0" applyFont="1" applyBorder="1" applyAlignment="1">
      <alignment horizontal="left" vertical="center" wrapText="1" indent="1"/>
    </xf>
    <xf numFmtId="4" fontId="2" fillId="0" borderId="15" xfId="0" applyNumberFormat="1" applyFont="1" applyBorder="1" applyAlignment="1">
      <alignment vertical="center"/>
    </xf>
    <xf numFmtId="0" fontId="2" fillId="0" borderId="15" xfId="0" applyFont="1" applyBorder="1" applyAlignment="1">
      <alignment horizontal="left" vertical="center" indent="1"/>
    </xf>
    <xf numFmtId="4" fontId="0" fillId="0" borderId="15" xfId="0" applyNumberFormat="1" applyBorder="1"/>
    <xf numFmtId="0" fontId="3" fillId="0" borderId="13" xfId="0" applyFont="1" applyBorder="1" applyAlignment="1">
      <alignment horizontal="left" vertical="center" indent="1"/>
    </xf>
    <xf numFmtId="4" fontId="0" fillId="0" borderId="13" xfId="0" applyNumberFormat="1" applyBorder="1"/>
    <xf numFmtId="0" fontId="3" fillId="0" borderId="0" xfId="0" applyFont="1" applyAlignment="1">
      <alignment horizontal="left" vertical="center" indent="1"/>
    </xf>
    <xf numFmtId="0" fontId="5" fillId="4" borderId="0" xfId="0" applyFont="1" applyFill="1" applyAlignment="1">
      <alignment vertical="center"/>
    </xf>
    <xf numFmtId="4" fontId="6" fillId="4" borderId="0" xfId="0" applyNumberFormat="1" applyFont="1" applyFill="1" applyAlignment="1">
      <alignment vertical="center"/>
    </xf>
    <xf numFmtId="0" fontId="6" fillId="0" borderId="0" xfId="0" applyFont="1" applyAlignment="1">
      <alignment vertical="center"/>
    </xf>
    <xf numFmtId="4" fontId="3" fillId="0" borderId="0" xfId="0" applyNumberFormat="1" applyFont="1" applyAlignment="1">
      <alignment horizontal="right"/>
    </xf>
    <xf numFmtId="4" fontId="7" fillId="0" borderId="0" xfId="0" applyNumberFormat="1" applyFont="1" applyAlignment="1">
      <alignment horizontal="right" vertical="center"/>
    </xf>
    <xf numFmtId="4" fontId="3" fillId="0" borderId="11" xfId="0" applyNumberFormat="1" applyFont="1" applyBorder="1" applyAlignment="1">
      <alignment horizontal="right" vertical="center"/>
    </xf>
    <xf numFmtId="4" fontId="3" fillId="0" borderId="15" xfId="0" applyNumberFormat="1" applyFont="1" applyBorder="1" applyAlignment="1">
      <alignment horizontal="right" vertical="center"/>
    </xf>
    <xf numFmtId="0" fontId="3" fillId="0" borderId="19" xfId="0" applyFont="1" applyBorder="1" applyAlignment="1">
      <alignment horizontal="left" vertical="center"/>
    </xf>
    <xf numFmtId="0" fontId="3" fillId="0" borderId="21" xfId="0" applyFont="1" applyBorder="1" applyAlignment="1">
      <alignment horizontal="left" vertical="center"/>
    </xf>
    <xf numFmtId="0" fontId="3" fillId="0" borderId="20" xfId="0" applyFont="1" applyBorder="1" applyAlignment="1">
      <alignment horizontal="left" vertical="center"/>
    </xf>
    <xf numFmtId="0" fontId="3" fillId="0" borderId="20" xfId="0" applyFont="1" applyBorder="1" applyAlignment="1">
      <alignment horizontal="left" vertical="center" wrapText="1"/>
    </xf>
    <xf numFmtId="4" fontId="2" fillId="0" borderId="18" xfId="0" applyNumberFormat="1" applyFont="1" applyBorder="1" applyAlignment="1" applyProtection="1">
      <alignment horizontal="right" vertical="center"/>
      <protection locked="0"/>
    </xf>
    <xf numFmtId="0" fontId="8" fillId="0" borderId="0" xfId="0" applyFont="1" applyAlignment="1">
      <alignment horizontal="left" vertical="center"/>
    </xf>
    <xf numFmtId="4" fontId="2" fillId="0" borderId="15" xfId="0" applyNumberFormat="1" applyFont="1" applyBorder="1" applyAlignment="1">
      <alignment horizontal="right" vertical="center"/>
    </xf>
    <xf numFmtId="0" fontId="3" fillId="0" borderId="22" xfId="0" applyFont="1" applyBorder="1" applyAlignment="1">
      <alignment horizontal="left" vertical="center"/>
    </xf>
    <xf numFmtId="4" fontId="3" fillId="0" borderId="13" xfId="0" applyNumberFormat="1" applyFont="1" applyBorder="1" applyAlignment="1">
      <alignment horizontal="right" vertical="center"/>
    </xf>
    <xf numFmtId="4" fontId="9" fillId="5" borderId="0" xfId="0" quotePrefix="1" applyNumberFormat="1" applyFont="1" applyFill="1" applyAlignment="1">
      <alignment vertical="top"/>
    </xf>
    <xf numFmtId="4" fontId="9" fillId="5" borderId="0" xfId="0" applyNumberFormat="1" applyFont="1" applyFill="1" applyAlignment="1">
      <alignment vertical="top"/>
    </xf>
    <xf numFmtId="0" fontId="10" fillId="4" borderId="0" xfId="0" applyFont="1" applyFill="1" applyAlignment="1">
      <alignment vertical="center"/>
    </xf>
    <xf numFmtId="0" fontId="11" fillId="4" borderId="0" xfId="0" applyFont="1" applyFill="1"/>
    <xf numFmtId="4" fontId="3" fillId="4" borderId="0" xfId="0" applyNumberFormat="1" applyFont="1" applyFill="1" applyAlignment="1">
      <alignment horizontal="right"/>
    </xf>
    <xf numFmtId="0" fontId="11" fillId="0" borderId="0" xfId="0" applyFont="1"/>
    <xf numFmtId="4" fontId="12" fillId="0" borderId="0" xfId="0" applyNumberFormat="1" applyFont="1" applyAlignment="1">
      <alignment horizontal="right" vertical="center"/>
    </xf>
    <xf numFmtId="0" fontId="14" fillId="3" borderId="0" xfId="1" applyFont="1" applyFill="1"/>
    <xf numFmtId="0" fontId="14" fillId="3" borderId="0" xfId="1" applyFont="1" applyFill="1" applyAlignment="1">
      <alignment vertical="top"/>
    </xf>
    <xf numFmtId="0" fontId="14" fillId="3" borderId="0" xfId="1" applyFont="1" applyFill="1" applyAlignment="1">
      <alignment wrapText="1"/>
    </xf>
    <xf numFmtId="4" fontId="14" fillId="3" borderId="0" xfId="1" applyNumberFormat="1" applyFont="1" applyFill="1"/>
    <xf numFmtId="0" fontId="14" fillId="0" borderId="0" xfId="1" applyFont="1"/>
    <xf numFmtId="0" fontId="13" fillId="3" borderId="0" xfId="1" applyFill="1"/>
    <xf numFmtId="0" fontId="13" fillId="0" borderId="0" xfId="1"/>
    <xf numFmtId="0" fontId="16" fillId="3" borderId="0" xfId="1" applyFont="1" applyFill="1"/>
    <xf numFmtId="0" fontId="16" fillId="0" borderId="0" xfId="1" applyFont="1"/>
    <xf numFmtId="0" fontId="14" fillId="0" borderId="0" xfId="1" applyFont="1" applyAlignment="1">
      <alignment vertical="top"/>
    </xf>
    <xf numFmtId="0" fontId="20" fillId="6" borderId="26" xfId="1" applyFont="1" applyFill="1" applyBorder="1" applyAlignment="1">
      <alignment horizontal="center" vertical="center" wrapText="1"/>
    </xf>
    <xf numFmtId="4" fontId="14" fillId="0" borderId="0" xfId="1" applyNumberFormat="1" applyFont="1" applyAlignment="1">
      <alignment vertical="top"/>
    </xf>
    <xf numFmtId="0" fontId="12" fillId="0" borderId="0" xfId="1" applyFont="1" applyAlignment="1">
      <alignment horizontal="left" vertical="center"/>
    </xf>
    <xf numFmtId="4" fontId="12" fillId="0" borderId="0" xfId="1" applyNumberFormat="1" applyFont="1" applyAlignment="1">
      <alignment horizontal="right" vertical="center"/>
    </xf>
    <xf numFmtId="0" fontId="21" fillId="0" borderId="0" xfId="1" applyFont="1" applyAlignment="1">
      <alignment horizontal="left" vertical="center"/>
    </xf>
    <xf numFmtId="4" fontId="21" fillId="0" borderId="0" xfId="1" applyNumberFormat="1" applyFont="1" applyAlignment="1">
      <alignment horizontal="right" vertical="center"/>
    </xf>
    <xf numFmtId="0" fontId="14" fillId="0" borderId="0" xfId="1" applyFont="1" applyAlignment="1">
      <alignment vertical="top" wrapText="1"/>
    </xf>
    <xf numFmtId="0" fontId="14" fillId="0" borderId="0" xfId="1" quotePrefix="1" applyFont="1" applyAlignment="1">
      <alignment vertical="top"/>
    </xf>
    <xf numFmtId="4" fontId="14" fillId="0" borderId="0" xfId="1" quotePrefix="1" applyNumberFormat="1" applyFont="1" applyAlignment="1">
      <alignment vertical="top"/>
    </xf>
    <xf numFmtId="4" fontId="9" fillId="0" borderId="0" xfId="1" quotePrefix="1" applyNumberFormat="1" applyFont="1" applyAlignment="1">
      <alignment vertical="top"/>
    </xf>
    <xf numFmtId="4" fontId="9" fillId="0" borderId="0" xfId="1" applyNumberFormat="1" applyFont="1" applyAlignment="1">
      <alignment vertical="top"/>
    </xf>
    <xf numFmtId="0" fontId="9" fillId="0" borderId="0" xfId="1" quotePrefix="1" applyFont="1" applyAlignment="1">
      <alignment vertical="top"/>
    </xf>
    <xf numFmtId="0" fontId="9" fillId="0" borderId="0" xfId="1" applyFont="1" applyAlignment="1">
      <alignment vertical="top"/>
    </xf>
    <xf numFmtId="0" fontId="3" fillId="0" borderId="20" xfId="0" applyFont="1" applyBorder="1" applyAlignment="1">
      <alignment horizontal="left" vertical="center"/>
    </xf>
    <xf numFmtId="4" fontId="22" fillId="0" borderId="0" xfId="0" applyNumberFormat="1" applyFont="1" applyAlignment="1">
      <alignment horizontal="right" vertical="center"/>
    </xf>
    <xf numFmtId="0" fontId="14" fillId="0" borderId="0" xfId="0" applyFont="1" applyBorder="1" applyAlignment="1">
      <alignment vertical="top"/>
    </xf>
    <xf numFmtId="4" fontId="23" fillId="0" borderId="0" xfId="0" applyNumberFormat="1" applyFont="1" applyAlignment="1">
      <alignment horizontal="right" vertical="center"/>
    </xf>
    <xf numFmtId="4" fontId="21" fillId="0" borderId="0" xfId="0" applyNumberFormat="1" applyFont="1" applyAlignment="1">
      <alignment horizontal="right" vertical="center"/>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4" fontId="2" fillId="2" borderId="11" xfId="0" applyNumberFormat="1" applyFont="1" applyFill="1" applyBorder="1" applyAlignment="1">
      <alignment horizontal="center" vertical="center" wrapText="1"/>
    </xf>
    <xf numFmtId="4" fontId="2" fillId="2" borderId="13" xfId="0" applyNumberFormat="1" applyFont="1" applyFill="1" applyBorder="1" applyAlignment="1">
      <alignment horizontal="center" vertical="center" wrapText="1"/>
    </xf>
    <xf numFmtId="4" fontId="2" fillId="2" borderId="11" xfId="0" applyNumberFormat="1" applyFont="1" applyFill="1" applyBorder="1" applyAlignment="1">
      <alignment horizontal="center" vertical="center"/>
    </xf>
    <xf numFmtId="4" fontId="2" fillId="2" borderId="13" xfId="0" applyNumberFormat="1" applyFont="1" applyFill="1" applyBorder="1" applyAlignment="1">
      <alignment horizontal="center" vertical="center"/>
    </xf>
    <xf numFmtId="0" fontId="5" fillId="4" borderId="0" xfId="0" applyFont="1" applyFill="1" applyAlignment="1">
      <alignment horizontal="left" vertical="center" wrapText="1"/>
    </xf>
    <xf numFmtId="0" fontId="3" fillId="0" borderId="9" xfId="0" applyFont="1" applyBorder="1" applyAlignme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0" fillId="4" borderId="0" xfId="0" applyFont="1" applyFill="1" applyAlignment="1">
      <alignment horizontal="left" vertical="center"/>
    </xf>
    <xf numFmtId="0" fontId="2" fillId="0" borderId="20" xfId="0" applyFont="1" applyBorder="1" applyAlignment="1">
      <alignment horizontal="left" vertical="center" wrapText="1"/>
    </xf>
    <xf numFmtId="0" fontId="2" fillId="0" borderId="15" xfId="0" applyFont="1" applyBorder="1" applyAlignment="1">
      <alignment horizontal="left" vertical="center" wrapText="1"/>
    </xf>
    <xf numFmtId="0" fontId="3" fillId="0" borderId="23" xfId="0" applyFont="1" applyBorder="1" applyAlignment="1">
      <alignment horizontal="left" vertical="center"/>
    </xf>
    <xf numFmtId="0" fontId="3" fillId="0" borderId="13" xfId="0" applyFont="1" applyBorder="1" applyAlignment="1">
      <alignment horizontal="left" vertical="center"/>
    </xf>
    <xf numFmtId="0" fontId="10" fillId="4" borderId="0" xfId="0" applyFont="1" applyFill="1" applyAlignment="1">
      <alignment horizontal="left" vertical="center" wrapText="1"/>
    </xf>
    <xf numFmtId="0" fontId="3" fillId="0" borderId="20" xfId="0" applyFont="1" applyBorder="1" applyAlignment="1">
      <alignment horizontal="left" vertical="center" wrapText="1"/>
    </xf>
    <xf numFmtId="0" fontId="3" fillId="0" borderId="15" xfId="0" applyFont="1" applyBorder="1" applyAlignment="1">
      <alignment horizontal="left" vertical="center" wrapText="1"/>
    </xf>
    <xf numFmtId="0" fontId="3" fillId="0" borderId="20" xfId="0" applyFont="1" applyBorder="1" applyAlignment="1">
      <alignment horizontal="left" vertical="center"/>
    </xf>
    <xf numFmtId="0" fontId="3" fillId="0" borderId="15" xfId="0" applyFont="1" applyBorder="1" applyAlignment="1">
      <alignment horizontal="left" vertical="center"/>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15" xfId="0" applyFont="1" applyBorder="1" applyAlignment="1">
      <alignment horizontal="left" vertical="center"/>
    </xf>
    <xf numFmtId="0" fontId="2" fillId="0" borderId="20" xfId="0" applyFont="1" applyBorder="1" applyAlignment="1">
      <alignment horizontal="left" vertical="center"/>
    </xf>
    <xf numFmtId="4" fontId="2" fillId="2" borderId="10" xfId="0" applyNumberFormat="1" applyFont="1" applyFill="1" applyBorder="1" applyAlignment="1">
      <alignment horizontal="center" vertical="center"/>
    </xf>
    <xf numFmtId="4" fontId="2" fillId="2" borderId="12" xfId="0" applyNumberFormat="1" applyFont="1" applyFill="1" applyBorder="1" applyAlignment="1">
      <alignment horizontal="center" vertical="center"/>
    </xf>
    <xf numFmtId="0" fontId="3" fillId="0" borderId="11" xfId="0" applyFont="1" applyBorder="1" applyAlignment="1">
      <alignment horizontal="justify"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16" xfId="0" applyNumberFormat="1" applyFont="1" applyFill="1" applyBorder="1" applyAlignment="1">
      <alignment horizontal="center" vertical="center"/>
    </xf>
    <xf numFmtId="4" fontId="2" fillId="2" borderId="10" xfId="0" applyNumberFormat="1" applyFont="1" applyFill="1" applyBorder="1" applyAlignment="1">
      <alignment horizontal="center" vertical="center" wrapText="1"/>
    </xf>
    <xf numFmtId="4" fontId="2" fillId="2" borderId="18" xfId="0" applyNumberFormat="1" applyFont="1" applyFill="1" applyBorder="1" applyAlignment="1">
      <alignment horizontal="center" vertical="center" wrapText="1"/>
    </xf>
    <xf numFmtId="4" fontId="2" fillId="2" borderId="12" xfId="0" applyNumberFormat="1" applyFont="1" applyFill="1" applyBorder="1" applyAlignment="1">
      <alignment horizontal="center" vertical="center" wrapText="1"/>
    </xf>
    <xf numFmtId="0" fontId="14" fillId="0" borderId="33" xfId="1" applyFont="1" applyBorder="1" applyAlignment="1">
      <alignment horizontal="center" vertical="top"/>
    </xf>
    <xf numFmtId="0" fontId="15" fillId="3" borderId="0" xfId="1" applyFont="1" applyFill="1" applyAlignment="1">
      <alignment horizontal="center" vertical="top"/>
    </xf>
    <xf numFmtId="0" fontId="17" fillId="3" borderId="0" xfId="1" applyFont="1" applyFill="1" applyAlignment="1">
      <alignment horizontal="center" vertical="top"/>
    </xf>
    <xf numFmtId="0" fontId="18" fillId="3" borderId="0" xfId="1" applyFont="1" applyFill="1" applyAlignment="1">
      <alignment horizontal="center" vertical="top"/>
    </xf>
    <xf numFmtId="0" fontId="19" fillId="3" borderId="0" xfId="1" applyFont="1" applyFill="1" applyAlignment="1">
      <alignment horizontal="center" vertical="top"/>
    </xf>
    <xf numFmtId="0" fontId="20" fillId="6" borderId="24" xfId="1" applyFont="1" applyFill="1" applyBorder="1" applyAlignment="1">
      <alignment horizontal="center" vertical="center" wrapText="1"/>
    </xf>
    <xf numFmtId="0" fontId="20" fillId="6" borderId="25" xfId="1" applyFont="1" applyFill="1" applyBorder="1" applyAlignment="1">
      <alignment horizontal="center" vertical="center" wrapText="1"/>
    </xf>
    <xf numFmtId="0" fontId="20" fillId="6" borderId="28" xfId="1" applyFont="1" applyFill="1" applyBorder="1" applyAlignment="1">
      <alignment horizontal="center" vertical="center" wrapText="1"/>
    </xf>
    <xf numFmtId="0" fontId="20" fillId="6" borderId="29" xfId="1" applyFont="1" applyFill="1" applyBorder="1" applyAlignment="1">
      <alignment horizontal="center" vertical="center" wrapText="1"/>
    </xf>
    <xf numFmtId="0" fontId="20" fillId="6" borderId="26" xfId="1" applyFont="1" applyFill="1" applyBorder="1" applyAlignment="1">
      <alignment horizontal="center" vertical="center" wrapText="1"/>
    </xf>
    <xf numFmtId="0" fontId="20" fillId="6" borderId="27" xfId="1" applyFont="1" applyFill="1" applyBorder="1" applyAlignment="1">
      <alignment horizontal="center" vertical="center" wrapText="1"/>
    </xf>
    <xf numFmtId="0" fontId="20" fillId="6" borderId="32" xfId="1" applyFont="1" applyFill="1" applyBorder="1" applyAlignment="1">
      <alignment horizontal="center" vertical="center" wrapText="1"/>
    </xf>
    <xf numFmtId="0" fontId="20" fillId="6" borderId="30" xfId="1" applyFont="1" applyFill="1" applyBorder="1" applyAlignment="1">
      <alignment horizontal="center" vertical="center" wrapText="1"/>
    </xf>
    <xf numFmtId="0" fontId="20" fillId="6" borderId="31" xfId="1"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INFORME-ANALITICO-DE-OBLIGACIONES-DE-DIFERENTES-FINANCIAMIEN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F-01"/>
      <sheetName val="LDF-02"/>
      <sheetName val="LDF-03"/>
      <sheetName val="LDF-04 (Ejer.ant)"/>
      <sheetName val="LDF-05"/>
      <sheetName val="LDF-06"/>
      <sheetName val="LDF-07"/>
      <sheetName val="LDF-08"/>
      <sheetName val="LDF-09"/>
    </sheetNames>
    <sheetDataSet>
      <sheetData sheetId="0"/>
      <sheetData sheetId="1"/>
      <sheetData sheetId="2">
        <row r="2">
          <cell r="A2" t="str">
            <v>O.P.D. COMISION DE INFRAESTRUCTURA CARRETERA Y AEROPORTUARIA EDO. GRO.</v>
          </cell>
          <cell r="B2">
            <v>0</v>
          </cell>
          <cell r="C2">
            <v>0</v>
          </cell>
          <cell r="D2">
            <v>0</v>
          </cell>
          <cell r="E2">
            <v>0</v>
          </cell>
          <cell r="F2">
            <v>0</v>
          </cell>
          <cell r="G2">
            <v>0</v>
          </cell>
          <cell r="H2">
            <v>0</v>
          </cell>
          <cell r="I2">
            <v>0</v>
          </cell>
          <cell r="J2">
            <v>0</v>
          </cell>
          <cell r="K2">
            <v>0</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E179"/>
  <sheetViews>
    <sheetView tabSelected="1" zoomScale="130" zoomScaleNormal="130" workbookViewId="0">
      <selection activeCell="E110" sqref="E110"/>
    </sheetView>
  </sheetViews>
  <sheetFormatPr baseColWidth="10" defaultRowHeight="15" x14ac:dyDescent="0.25"/>
  <cols>
    <col min="1" max="1" width="45.28515625" customWidth="1"/>
    <col min="2" max="4" width="17.28515625" style="1" customWidth="1"/>
  </cols>
  <sheetData>
    <row r="1" spans="1:4" ht="15.75" thickBot="1" x14ac:dyDescent="0.3">
      <c r="D1" s="2"/>
    </row>
    <row r="2" spans="1:4" ht="13.15" customHeight="1" x14ac:dyDescent="0.25">
      <c r="A2" s="96" t="str">
        <f>'[1]LDF-03'!A2:K2</f>
        <v>O.P.D. COMISION DE INFRAESTRUCTURA CARRETERA Y AEROPORTUARIA EDO. GRO.</v>
      </c>
      <c r="B2" s="97"/>
      <c r="C2" s="97"/>
      <c r="D2" s="98"/>
    </row>
    <row r="3" spans="1:4" ht="13.15" customHeight="1" x14ac:dyDescent="0.25">
      <c r="A3" s="99" t="s">
        <v>0</v>
      </c>
      <c r="B3" s="100"/>
      <c r="C3" s="100"/>
      <c r="D3" s="101"/>
    </row>
    <row r="4" spans="1:4" ht="13.15" customHeight="1" x14ac:dyDescent="0.25">
      <c r="A4" s="99" t="s">
        <v>222</v>
      </c>
      <c r="B4" s="100"/>
      <c r="C4" s="100"/>
      <c r="D4" s="101"/>
    </row>
    <row r="5" spans="1:4" ht="13.15" customHeight="1" thickBot="1" x14ac:dyDescent="0.3">
      <c r="A5" s="102" t="s">
        <v>1</v>
      </c>
      <c r="B5" s="103"/>
      <c r="C5" s="103"/>
      <c r="D5" s="104"/>
    </row>
    <row r="6" spans="1:4" ht="9" customHeight="1" thickBot="1" x14ac:dyDescent="0.3">
      <c r="A6" s="3"/>
      <c r="B6" s="4"/>
      <c r="C6" s="4"/>
      <c r="D6" s="5"/>
    </row>
    <row r="7" spans="1:4" ht="13.15" customHeight="1" x14ac:dyDescent="0.25">
      <c r="A7" s="105" t="s">
        <v>2</v>
      </c>
      <c r="B7" s="90" t="s">
        <v>3</v>
      </c>
      <c r="C7" s="90" t="s">
        <v>4</v>
      </c>
      <c r="D7" s="90" t="s">
        <v>5</v>
      </c>
    </row>
    <row r="8" spans="1:4" ht="13.15" customHeight="1" thickBot="1" x14ac:dyDescent="0.3">
      <c r="A8" s="106"/>
      <c r="B8" s="91"/>
      <c r="C8" s="91"/>
      <c r="D8" s="91"/>
    </row>
    <row r="9" spans="1:4" ht="12" customHeight="1" x14ac:dyDescent="0.25">
      <c r="A9" s="6"/>
      <c r="B9" s="7"/>
      <c r="C9" s="7"/>
      <c r="D9" s="7"/>
    </row>
    <row r="10" spans="1:4" ht="13.9" customHeight="1" x14ac:dyDescent="0.25">
      <c r="A10" s="8" t="s">
        <v>6</v>
      </c>
      <c r="B10" s="9">
        <f>SUM(B11:B13)</f>
        <v>662415551.21000004</v>
      </c>
      <c r="C10" s="9">
        <f t="shared" ref="C10:D10" si="0">SUM(C11:C13)</f>
        <v>334855558.38999999</v>
      </c>
      <c r="D10" s="9">
        <f t="shared" si="0"/>
        <v>334855558.38999999</v>
      </c>
    </row>
    <row r="11" spans="1:4" ht="13.9" customHeight="1" x14ac:dyDescent="0.25">
      <c r="A11" s="10" t="s">
        <v>7</v>
      </c>
      <c r="B11" s="11">
        <f>'LDF-05'!D47</f>
        <v>107285072.81</v>
      </c>
      <c r="C11" s="11">
        <f>'LDF-05'!G47</f>
        <v>25609365.529999997</v>
      </c>
      <c r="D11" s="11">
        <f>'LDF-05'!H47</f>
        <v>25609365.529999997</v>
      </c>
    </row>
    <row r="12" spans="1:4" ht="13.9" customHeight="1" x14ac:dyDescent="0.25">
      <c r="A12" s="10" t="s">
        <v>8</v>
      </c>
      <c r="B12" s="11">
        <f>'LDF-05'!D79</f>
        <v>555130478.39999998</v>
      </c>
      <c r="C12" s="11">
        <f>'LDF-05'!G79</f>
        <v>309246192.86000001</v>
      </c>
      <c r="D12" s="11">
        <f>'LDF-05'!H79</f>
        <v>309246192.86000001</v>
      </c>
    </row>
    <row r="13" spans="1:4" ht="13.9" customHeight="1" x14ac:dyDescent="0.25">
      <c r="A13" s="10" t="s">
        <v>9</v>
      </c>
      <c r="B13" s="11">
        <v>0</v>
      </c>
      <c r="C13" s="11">
        <v>0</v>
      </c>
      <c r="D13" s="11">
        <v>0</v>
      </c>
    </row>
    <row r="14" spans="1:4" ht="12" customHeight="1" x14ac:dyDescent="0.25">
      <c r="A14" s="8"/>
      <c r="B14" s="11"/>
      <c r="C14" s="11"/>
      <c r="D14" s="11"/>
    </row>
    <row r="15" spans="1:4" ht="13.9" customHeight="1" x14ac:dyDescent="0.25">
      <c r="A15" s="8" t="s">
        <v>10</v>
      </c>
      <c r="B15" s="9">
        <f>SUM(B16:B17)</f>
        <v>662415551.21000004</v>
      </c>
      <c r="C15" s="9">
        <f t="shared" ref="C15:D15" si="1">SUM(C16:C17)</f>
        <v>193954460.71000001</v>
      </c>
      <c r="D15" s="9">
        <f t="shared" si="1"/>
        <v>193954460.71000001</v>
      </c>
    </row>
    <row r="16" spans="1:4" ht="15" customHeight="1" x14ac:dyDescent="0.25">
      <c r="A16" s="10" t="s">
        <v>11</v>
      </c>
      <c r="B16" s="11">
        <f>'LDF-06'!D12</f>
        <v>107285072.81</v>
      </c>
      <c r="C16" s="11">
        <f>'LDF-06'!H12</f>
        <v>24054675.68</v>
      </c>
      <c r="D16" s="11">
        <f>'LDF-06'!J12</f>
        <v>24054675.68</v>
      </c>
    </row>
    <row r="17" spans="1:4" ht="15" customHeight="1" x14ac:dyDescent="0.25">
      <c r="A17" s="10" t="s">
        <v>12</v>
      </c>
      <c r="B17" s="11">
        <f>'LDF-06'!D85</f>
        <v>555130478.39999998</v>
      </c>
      <c r="C17" s="11">
        <f>'LDF-06'!H85</f>
        <v>169899785.03</v>
      </c>
      <c r="D17" s="11">
        <f>'LDF-06'!J85</f>
        <v>169899785.03</v>
      </c>
    </row>
    <row r="18" spans="1:4" ht="12" customHeight="1" x14ac:dyDescent="0.25">
      <c r="A18" s="12"/>
      <c r="B18" s="11"/>
      <c r="C18" s="11"/>
      <c r="D18" s="11"/>
    </row>
    <row r="19" spans="1:4" ht="13.9" customHeight="1" x14ac:dyDescent="0.25">
      <c r="A19" s="8" t="s">
        <v>13</v>
      </c>
      <c r="B19" s="13"/>
      <c r="C19" s="9">
        <f>SUM(C20:C21)</f>
        <v>0</v>
      </c>
      <c r="D19" s="9">
        <f>SUM(D20:D21)</f>
        <v>0</v>
      </c>
    </row>
    <row r="20" spans="1:4" ht="15" customHeight="1" x14ac:dyDescent="0.25">
      <c r="A20" s="10" t="s">
        <v>14</v>
      </c>
      <c r="B20" s="13"/>
      <c r="C20" s="11"/>
      <c r="D20" s="11"/>
    </row>
    <row r="21" spans="1:4" ht="15" customHeight="1" x14ac:dyDescent="0.25">
      <c r="A21" s="10" t="s">
        <v>15</v>
      </c>
      <c r="B21" s="13"/>
      <c r="C21" s="11"/>
      <c r="D21" s="11"/>
    </row>
    <row r="22" spans="1:4" ht="12" customHeight="1" x14ac:dyDescent="0.25">
      <c r="A22" s="12"/>
      <c r="B22" s="11"/>
      <c r="C22" s="11"/>
      <c r="D22" s="11"/>
    </row>
    <row r="23" spans="1:4" ht="13.9" customHeight="1" x14ac:dyDescent="0.25">
      <c r="A23" s="8" t="s">
        <v>16</v>
      </c>
      <c r="B23" s="9">
        <f>B10-B15+B19</f>
        <v>0</v>
      </c>
      <c r="C23" s="9">
        <f t="shared" ref="C23:D23" si="2">C10-C15+C19</f>
        <v>140901097.67999998</v>
      </c>
      <c r="D23" s="9">
        <f t="shared" si="2"/>
        <v>140901097.67999998</v>
      </c>
    </row>
    <row r="24" spans="1:4" ht="12" customHeight="1" x14ac:dyDescent="0.25">
      <c r="A24" s="8"/>
      <c r="B24" s="11"/>
      <c r="C24" s="11"/>
      <c r="D24" s="11"/>
    </row>
    <row r="25" spans="1:4" ht="13.9" customHeight="1" x14ac:dyDescent="0.25">
      <c r="A25" s="8" t="s">
        <v>17</v>
      </c>
      <c r="B25" s="9">
        <f>B23-B13</f>
        <v>0</v>
      </c>
      <c r="C25" s="9">
        <f t="shared" ref="C25:D25" si="3">C23-C13</f>
        <v>140901097.67999998</v>
      </c>
      <c r="D25" s="9">
        <f t="shared" si="3"/>
        <v>140901097.67999998</v>
      </c>
    </row>
    <row r="26" spans="1:4" ht="12" customHeight="1" x14ac:dyDescent="0.25">
      <c r="A26" s="8"/>
      <c r="B26" s="11"/>
      <c r="C26" s="11"/>
      <c r="D26" s="11"/>
    </row>
    <row r="27" spans="1:4" ht="21.75" customHeight="1" x14ac:dyDescent="0.25">
      <c r="A27" s="8" t="s">
        <v>18</v>
      </c>
      <c r="B27" s="9">
        <f>B25-B19</f>
        <v>0</v>
      </c>
      <c r="C27" s="9">
        <f t="shared" ref="C27:D27" si="4">C25-C19</f>
        <v>140901097.67999998</v>
      </c>
      <c r="D27" s="9">
        <f t="shared" si="4"/>
        <v>140901097.67999998</v>
      </c>
    </row>
    <row r="28" spans="1:4" ht="12" customHeight="1" thickBot="1" x14ac:dyDescent="0.3">
      <c r="A28" s="14"/>
      <c r="B28" s="15"/>
      <c r="C28" s="15"/>
      <c r="D28" s="15"/>
    </row>
    <row r="29" spans="1:4" ht="10.15" customHeight="1" thickBot="1" x14ac:dyDescent="0.3">
      <c r="A29" s="95"/>
      <c r="B29" s="95"/>
      <c r="C29" s="95"/>
      <c r="D29" s="95"/>
    </row>
    <row r="30" spans="1:4" ht="15.75" thickBot="1" x14ac:dyDescent="0.3">
      <c r="A30" s="16" t="s">
        <v>19</v>
      </c>
      <c r="B30" s="17" t="s">
        <v>20</v>
      </c>
      <c r="C30" s="17" t="s">
        <v>4</v>
      </c>
      <c r="D30" s="17" t="s">
        <v>21</v>
      </c>
    </row>
    <row r="31" spans="1:4" ht="12" customHeight="1" x14ac:dyDescent="0.25">
      <c r="A31" s="6"/>
      <c r="B31" s="7"/>
      <c r="C31" s="7"/>
      <c r="D31" s="7"/>
    </row>
    <row r="32" spans="1:4" ht="13.9" customHeight="1" x14ac:dyDescent="0.25">
      <c r="A32" s="8" t="s">
        <v>22</v>
      </c>
      <c r="B32" s="9">
        <v>0</v>
      </c>
      <c r="C32" s="9">
        <v>0</v>
      </c>
      <c r="D32" s="9">
        <v>0</v>
      </c>
    </row>
    <row r="33" spans="1:4" ht="15" customHeight="1" x14ac:dyDescent="0.25">
      <c r="A33" s="10" t="s">
        <v>23</v>
      </c>
      <c r="B33" s="11"/>
      <c r="C33" s="11"/>
      <c r="D33" s="11"/>
    </row>
    <row r="34" spans="1:4" ht="15" customHeight="1" x14ac:dyDescent="0.25">
      <c r="A34" s="10" t="s">
        <v>24</v>
      </c>
      <c r="B34" s="11"/>
      <c r="C34" s="11"/>
      <c r="D34" s="11"/>
    </row>
    <row r="35" spans="1:4" ht="12" customHeight="1" x14ac:dyDescent="0.25">
      <c r="A35" s="8"/>
      <c r="B35" s="11"/>
      <c r="C35" s="11"/>
      <c r="D35" s="11"/>
    </row>
    <row r="36" spans="1:4" ht="13.9" customHeight="1" x14ac:dyDescent="0.25">
      <c r="A36" s="8" t="s">
        <v>25</v>
      </c>
      <c r="B36" s="9">
        <f>B32+B27</f>
        <v>0</v>
      </c>
      <c r="C36" s="9">
        <f t="shared" ref="C36:D36" si="5">C32+C27</f>
        <v>140901097.67999998</v>
      </c>
      <c r="D36" s="9">
        <f t="shared" si="5"/>
        <v>140901097.67999998</v>
      </c>
    </row>
    <row r="37" spans="1:4" ht="12" customHeight="1" thickBot="1" x14ac:dyDescent="0.3">
      <c r="A37" s="14"/>
      <c r="B37" s="18"/>
      <c r="C37" s="18"/>
      <c r="D37" s="18"/>
    </row>
    <row r="38" spans="1:4" ht="10.15" customHeight="1" thickBot="1" x14ac:dyDescent="0.3"/>
    <row r="39" spans="1:4" ht="13.15" customHeight="1" x14ac:dyDescent="0.25">
      <c r="A39" s="88" t="s">
        <v>19</v>
      </c>
      <c r="B39" s="90" t="s">
        <v>26</v>
      </c>
      <c r="C39" s="92" t="s">
        <v>4</v>
      </c>
      <c r="D39" s="90" t="s">
        <v>27</v>
      </c>
    </row>
    <row r="40" spans="1:4" ht="13.15" customHeight="1" thickBot="1" x14ac:dyDescent="0.3">
      <c r="A40" s="89"/>
      <c r="B40" s="91"/>
      <c r="C40" s="93"/>
      <c r="D40" s="91"/>
    </row>
    <row r="41" spans="1:4" ht="12" customHeight="1" x14ac:dyDescent="0.25">
      <c r="A41" s="19"/>
      <c r="B41" s="20"/>
      <c r="C41" s="20"/>
      <c r="D41" s="20"/>
    </row>
    <row r="42" spans="1:4" ht="13.9" customHeight="1" x14ac:dyDescent="0.25">
      <c r="A42" s="21" t="s">
        <v>28</v>
      </c>
      <c r="B42" s="22">
        <v>0</v>
      </c>
      <c r="C42" s="22">
        <v>0</v>
      </c>
      <c r="D42" s="22">
        <v>0</v>
      </c>
    </row>
    <row r="43" spans="1:4" ht="15" customHeight="1" x14ac:dyDescent="0.25">
      <c r="A43" s="10" t="s">
        <v>29</v>
      </c>
      <c r="B43" s="22"/>
      <c r="C43" s="22"/>
      <c r="D43" s="22"/>
    </row>
    <row r="44" spans="1:4" ht="15" customHeight="1" x14ac:dyDescent="0.25">
      <c r="A44" s="10" t="s">
        <v>30</v>
      </c>
      <c r="B44" s="22"/>
      <c r="C44" s="22"/>
      <c r="D44" s="22"/>
    </row>
    <row r="45" spans="1:4" ht="13.9" customHeight="1" x14ac:dyDescent="0.25">
      <c r="A45" s="21" t="s">
        <v>31</v>
      </c>
      <c r="B45" s="22">
        <v>0</v>
      </c>
      <c r="C45" s="22">
        <v>0</v>
      </c>
      <c r="D45" s="22">
        <v>0</v>
      </c>
    </row>
    <row r="46" spans="1:4" ht="13.9" customHeight="1" x14ac:dyDescent="0.25">
      <c r="A46" s="10" t="s">
        <v>32</v>
      </c>
      <c r="B46" s="22"/>
      <c r="C46" s="22"/>
      <c r="D46" s="22"/>
    </row>
    <row r="47" spans="1:4" ht="13.9" customHeight="1" x14ac:dyDescent="0.25">
      <c r="A47" s="10" t="s">
        <v>33</v>
      </c>
      <c r="B47" s="22"/>
      <c r="C47" s="22"/>
      <c r="D47" s="22"/>
    </row>
    <row r="48" spans="1:4" ht="12" customHeight="1" x14ac:dyDescent="0.25">
      <c r="A48" s="21"/>
      <c r="B48" s="22"/>
      <c r="C48" s="22"/>
      <c r="D48" s="22"/>
    </row>
    <row r="49" spans="1:5" ht="13.15" customHeight="1" x14ac:dyDescent="0.25">
      <c r="A49" s="21" t="s">
        <v>34</v>
      </c>
      <c r="B49" s="23">
        <f>B42-B45</f>
        <v>0</v>
      </c>
      <c r="C49" s="23">
        <f t="shared" ref="C49:D49" si="6">C42-C45</f>
        <v>0</v>
      </c>
      <c r="D49" s="23">
        <f t="shared" si="6"/>
        <v>0</v>
      </c>
    </row>
    <row r="50" spans="1:5" ht="12" customHeight="1" thickBot="1" x14ac:dyDescent="0.3">
      <c r="A50" s="24"/>
      <c r="B50" s="25"/>
      <c r="C50" s="25"/>
      <c r="D50" s="25"/>
    </row>
    <row r="51" spans="1:5" ht="12" customHeight="1" thickBot="1" x14ac:dyDescent="0.3">
      <c r="A51" s="26"/>
      <c r="B51" s="27"/>
      <c r="C51" s="27"/>
      <c r="D51" s="27"/>
    </row>
    <row r="52" spans="1:5" ht="13.15" customHeight="1" x14ac:dyDescent="0.25">
      <c r="A52" s="88" t="s">
        <v>19</v>
      </c>
      <c r="B52" s="90" t="s">
        <v>26</v>
      </c>
      <c r="C52" s="92" t="s">
        <v>4</v>
      </c>
      <c r="D52" s="90" t="s">
        <v>27</v>
      </c>
    </row>
    <row r="53" spans="1:5" ht="13.15" customHeight="1" thickBot="1" x14ac:dyDescent="0.3">
      <c r="A53" s="89"/>
      <c r="B53" s="91"/>
      <c r="C53" s="93"/>
      <c r="D53" s="91"/>
    </row>
    <row r="54" spans="1:5" ht="12" customHeight="1" x14ac:dyDescent="0.25">
      <c r="A54" s="19"/>
      <c r="B54" s="20"/>
      <c r="C54" s="20"/>
      <c r="D54" s="20"/>
    </row>
    <row r="55" spans="1:5" ht="13.9" customHeight="1" x14ac:dyDescent="0.25">
      <c r="A55" s="28" t="s">
        <v>35</v>
      </c>
      <c r="B55" s="22">
        <f>B11</f>
        <v>107285072.81</v>
      </c>
      <c r="C55" s="22">
        <f t="shared" ref="C55:D55" si="7">C11</f>
        <v>25609365.529999997</v>
      </c>
      <c r="D55" s="22">
        <f t="shared" si="7"/>
        <v>25609365.529999997</v>
      </c>
    </row>
    <row r="56" spans="1:5" ht="15" customHeight="1" x14ac:dyDescent="0.25">
      <c r="A56" s="29" t="s">
        <v>36</v>
      </c>
      <c r="B56" s="22">
        <f>SUM(B57:B58)</f>
        <v>0</v>
      </c>
      <c r="C56" s="22">
        <f>SUM(C57:C58)</f>
        <v>0</v>
      </c>
      <c r="D56" s="22">
        <f>SUM(D57:D58)</f>
        <v>0</v>
      </c>
    </row>
    <row r="57" spans="1:5" ht="15" customHeight="1" x14ac:dyDescent="0.25">
      <c r="A57" s="10" t="s">
        <v>29</v>
      </c>
      <c r="B57" s="22">
        <v>0</v>
      </c>
      <c r="C57" s="22">
        <v>0</v>
      </c>
      <c r="D57" s="22">
        <v>0</v>
      </c>
    </row>
    <row r="58" spans="1:5" ht="13.9" customHeight="1" x14ac:dyDescent="0.25">
      <c r="A58" s="10" t="s">
        <v>32</v>
      </c>
      <c r="B58" s="22">
        <v>0</v>
      </c>
      <c r="C58" s="22">
        <v>0</v>
      </c>
      <c r="D58" s="22">
        <v>0</v>
      </c>
    </row>
    <row r="59" spans="1:5" ht="12" customHeight="1" x14ac:dyDescent="0.25">
      <c r="A59" s="28"/>
      <c r="B59" s="22"/>
      <c r="C59" s="22"/>
      <c r="D59" s="22"/>
    </row>
    <row r="60" spans="1:5" ht="13.9" customHeight="1" x14ac:dyDescent="0.25">
      <c r="A60" s="29" t="s">
        <v>11</v>
      </c>
      <c r="B60" s="22">
        <f>B16</f>
        <v>107285072.81</v>
      </c>
      <c r="C60" s="22">
        <f t="shared" ref="C60:D60" si="8">C16</f>
        <v>24054675.68</v>
      </c>
      <c r="D60" s="22">
        <f t="shared" si="8"/>
        <v>24054675.68</v>
      </c>
    </row>
    <row r="61" spans="1:5" ht="12" customHeight="1" x14ac:dyDescent="0.25">
      <c r="A61" s="28"/>
      <c r="B61" s="22"/>
      <c r="C61" s="22"/>
      <c r="D61" s="22"/>
      <c r="E61">
        <v>356</v>
      </c>
    </row>
    <row r="62" spans="1:5" ht="13.9" customHeight="1" x14ac:dyDescent="0.25">
      <c r="A62" s="29" t="s">
        <v>14</v>
      </c>
      <c r="B62" s="22">
        <f>B20</f>
        <v>0</v>
      </c>
      <c r="C62" s="22">
        <f t="shared" ref="C62:D62" si="9">C20</f>
        <v>0</v>
      </c>
      <c r="D62" s="22">
        <f t="shared" si="9"/>
        <v>0</v>
      </c>
    </row>
    <row r="63" spans="1:5" ht="12" customHeight="1" x14ac:dyDescent="0.25">
      <c r="A63" s="28"/>
      <c r="B63" s="22"/>
      <c r="C63" s="22"/>
      <c r="D63" s="22"/>
    </row>
    <row r="64" spans="1:5" ht="17.25" customHeight="1" x14ac:dyDescent="0.25">
      <c r="A64" s="30" t="s">
        <v>37</v>
      </c>
      <c r="B64" s="31">
        <f>B55+B56-B60+B62</f>
        <v>0</v>
      </c>
      <c r="C64" s="31">
        <f t="shared" ref="C64:D64" si="10">C55+C56-C60+C62</f>
        <v>1554689.8499999978</v>
      </c>
      <c r="D64" s="31">
        <f t="shared" si="10"/>
        <v>1554689.8499999978</v>
      </c>
    </row>
    <row r="65" spans="1:4" ht="12" customHeight="1" x14ac:dyDescent="0.25">
      <c r="A65" s="32"/>
      <c r="B65" s="33"/>
      <c r="C65" s="33"/>
      <c r="D65" s="33"/>
    </row>
    <row r="66" spans="1:4" ht="18" customHeight="1" x14ac:dyDescent="0.25">
      <c r="A66" s="30" t="s">
        <v>38</v>
      </c>
      <c r="B66" s="31">
        <f>B64-B56</f>
        <v>0</v>
      </c>
      <c r="C66" s="31">
        <f t="shared" ref="C66:D66" si="11">C64-C56</f>
        <v>1554689.8499999978</v>
      </c>
      <c r="D66" s="31">
        <f t="shared" si="11"/>
        <v>1554689.8499999978</v>
      </c>
    </row>
    <row r="67" spans="1:4" ht="12" customHeight="1" thickBot="1" x14ac:dyDescent="0.3">
      <c r="A67" s="34"/>
      <c r="B67" s="35"/>
      <c r="C67" s="35"/>
      <c r="D67" s="35"/>
    </row>
    <row r="68" spans="1:4" ht="10.15" customHeight="1" thickBot="1" x14ac:dyDescent="0.3"/>
    <row r="69" spans="1:4" ht="13.15" customHeight="1" x14ac:dyDescent="0.25">
      <c r="A69" s="88" t="s">
        <v>19</v>
      </c>
      <c r="B69" s="90" t="s">
        <v>39</v>
      </c>
      <c r="C69" s="92" t="s">
        <v>4</v>
      </c>
      <c r="D69" s="90" t="s">
        <v>27</v>
      </c>
    </row>
    <row r="70" spans="1:4" ht="13.15" customHeight="1" thickBot="1" x14ac:dyDescent="0.3">
      <c r="A70" s="89"/>
      <c r="B70" s="91"/>
      <c r="C70" s="93"/>
      <c r="D70" s="91"/>
    </row>
    <row r="71" spans="1:4" ht="12" customHeight="1" x14ac:dyDescent="0.25">
      <c r="A71" s="19"/>
      <c r="B71" s="20"/>
      <c r="C71" s="20"/>
      <c r="D71" s="20"/>
    </row>
    <row r="72" spans="1:4" x14ac:dyDescent="0.25">
      <c r="A72" s="28" t="s">
        <v>8</v>
      </c>
      <c r="B72" s="22">
        <f>B12</f>
        <v>555130478.39999998</v>
      </c>
      <c r="C72" s="22">
        <f t="shared" ref="C72:D72" si="12">C12</f>
        <v>309246192.86000001</v>
      </c>
      <c r="D72" s="22">
        <f t="shared" si="12"/>
        <v>309246192.86000001</v>
      </c>
    </row>
    <row r="73" spans="1:4" ht="16.5" x14ac:dyDescent="0.25">
      <c r="A73" s="29" t="s">
        <v>40</v>
      </c>
      <c r="B73" s="22">
        <f>SUM(B74:B75)</f>
        <v>0</v>
      </c>
      <c r="C73" s="22">
        <f t="shared" ref="C73:D73" si="13">SUM(C74:C75)</f>
        <v>0</v>
      </c>
      <c r="D73" s="22">
        <f t="shared" si="13"/>
        <v>0</v>
      </c>
    </row>
    <row r="74" spans="1:4" ht="16.5" x14ac:dyDescent="0.25">
      <c r="A74" s="10" t="s">
        <v>30</v>
      </c>
      <c r="B74" s="22">
        <v>0</v>
      </c>
      <c r="C74" s="22">
        <v>0</v>
      </c>
      <c r="D74" s="22">
        <v>0</v>
      </c>
    </row>
    <row r="75" spans="1:4" x14ac:dyDescent="0.25">
      <c r="A75" s="10" t="s">
        <v>33</v>
      </c>
      <c r="B75" s="22">
        <v>0</v>
      </c>
      <c r="C75" s="22">
        <v>0</v>
      </c>
      <c r="D75" s="22">
        <v>0</v>
      </c>
    </row>
    <row r="76" spans="1:4" ht="12" customHeight="1" x14ac:dyDescent="0.25">
      <c r="A76" s="28"/>
      <c r="B76" s="22"/>
      <c r="C76" s="22"/>
      <c r="D76" s="22"/>
    </row>
    <row r="77" spans="1:4" x14ac:dyDescent="0.25">
      <c r="A77" s="29" t="s">
        <v>41</v>
      </c>
      <c r="B77" s="22">
        <f>B17</f>
        <v>555130478.39999998</v>
      </c>
      <c r="C77" s="22">
        <f t="shared" ref="C77:D77" si="14">C17</f>
        <v>169899785.03</v>
      </c>
      <c r="D77" s="22">
        <f t="shared" si="14"/>
        <v>169899785.03</v>
      </c>
    </row>
    <row r="78" spans="1:4" ht="12" customHeight="1" x14ac:dyDescent="0.25">
      <c r="A78" s="28"/>
      <c r="B78" s="22"/>
      <c r="C78" s="22"/>
      <c r="D78" s="22"/>
    </row>
    <row r="79" spans="1:4" x14ac:dyDescent="0.25">
      <c r="A79" s="29" t="s">
        <v>42</v>
      </c>
      <c r="B79" s="22">
        <f>B21</f>
        <v>0</v>
      </c>
      <c r="C79" s="22">
        <f t="shared" ref="C79:D79" si="15">C21</f>
        <v>0</v>
      </c>
      <c r="D79" s="22">
        <f t="shared" si="15"/>
        <v>0</v>
      </c>
    </row>
    <row r="80" spans="1:4" ht="12" customHeight="1" x14ac:dyDescent="0.25">
      <c r="A80" s="28"/>
      <c r="B80" s="22"/>
      <c r="C80" s="22"/>
      <c r="D80" s="22"/>
    </row>
    <row r="81" spans="1:4" ht="16.5" x14ac:dyDescent="0.25">
      <c r="A81" s="30" t="s">
        <v>43</v>
      </c>
      <c r="B81" s="31">
        <f>B72+B73-B77+B79</f>
        <v>0</v>
      </c>
      <c r="C81" s="31">
        <f t="shared" ref="C81:D81" si="16">C72+C73-C77+C79</f>
        <v>139346407.83000001</v>
      </c>
      <c r="D81" s="31">
        <f t="shared" si="16"/>
        <v>139346407.83000001</v>
      </c>
    </row>
    <row r="82" spans="1:4" ht="12" customHeight="1" x14ac:dyDescent="0.25">
      <c r="A82" s="32"/>
      <c r="B82" s="31"/>
      <c r="C82" s="31"/>
      <c r="D82" s="31"/>
    </row>
    <row r="83" spans="1:4" ht="16.899999999999999" customHeight="1" x14ac:dyDescent="0.25">
      <c r="A83" s="30" t="s">
        <v>44</v>
      </c>
      <c r="B83" s="31">
        <f>B81-B73</f>
        <v>0</v>
      </c>
      <c r="C83" s="31">
        <f t="shared" ref="C83:D83" si="17">C81-C73</f>
        <v>139346407.83000001</v>
      </c>
      <c r="D83" s="31">
        <f t="shared" si="17"/>
        <v>139346407.83000001</v>
      </c>
    </row>
    <row r="84" spans="1:4" ht="12" customHeight="1" thickBot="1" x14ac:dyDescent="0.3">
      <c r="A84" s="34"/>
      <c r="B84" s="25"/>
      <c r="C84" s="25"/>
      <c r="D84" s="25"/>
    </row>
    <row r="85" spans="1:4" ht="12" customHeight="1" x14ac:dyDescent="0.25">
      <c r="A85" s="36"/>
      <c r="B85" s="27"/>
      <c r="C85" s="27"/>
      <c r="D85" s="27"/>
    </row>
    <row r="86" spans="1:4" ht="10.15" customHeight="1" x14ac:dyDescent="0.25"/>
    <row r="109" spans="5:5" x14ac:dyDescent="0.25">
      <c r="E109">
        <v>357</v>
      </c>
    </row>
    <row r="175" spans="1:4" s="39" customFormat="1" ht="17.25" customHeight="1" x14ac:dyDescent="0.25">
      <c r="A175" s="37" t="s">
        <v>45</v>
      </c>
      <c r="B175" s="38"/>
      <c r="C175" s="38"/>
      <c r="D175" s="38"/>
    </row>
    <row r="176" spans="1:4" s="39" customFormat="1" ht="51" customHeight="1" x14ac:dyDescent="0.25">
      <c r="A176" s="94" t="s">
        <v>46</v>
      </c>
      <c r="B176" s="94"/>
      <c r="C176" s="94"/>
      <c r="D176" s="94"/>
    </row>
    <row r="177" spans="1:4" s="39" customFormat="1" ht="36.75" customHeight="1" x14ac:dyDescent="0.25">
      <c r="A177" s="94" t="s">
        <v>47</v>
      </c>
      <c r="B177" s="94"/>
      <c r="C177" s="94"/>
      <c r="D177" s="94"/>
    </row>
    <row r="178" spans="1:4" s="39" customFormat="1" ht="56.25" customHeight="1" x14ac:dyDescent="0.25">
      <c r="A178" s="94" t="s">
        <v>48</v>
      </c>
      <c r="B178" s="94"/>
      <c r="C178" s="94"/>
      <c r="D178" s="94"/>
    </row>
    <row r="179" spans="1:4" s="39" customFormat="1" ht="19.5" customHeight="1" x14ac:dyDescent="0.25">
      <c r="A179" s="94" t="s">
        <v>49</v>
      </c>
      <c r="B179" s="94"/>
      <c r="C179" s="94"/>
      <c r="D179" s="94"/>
    </row>
  </sheetData>
  <mergeCells count="25">
    <mergeCell ref="A29:D29"/>
    <mergeCell ref="A39:A40"/>
    <mergeCell ref="B39:B40"/>
    <mergeCell ref="C39:C40"/>
    <mergeCell ref="A2:D2"/>
    <mergeCell ref="A3:D3"/>
    <mergeCell ref="A4:D4"/>
    <mergeCell ref="A5:D5"/>
    <mergeCell ref="A7:A8"/>
    <mergeCell ref="B7:B8"/>
    <mergeCell ref="C7:C8"/>
    <mergeCell ref="D7:D8"/>
    <mergeCell ref="D39:D40"/>
    <mergeCell ref="A179:D179"/>
    <mergeCell ref="A69:A70"/>
    <mergeCell ref="B69:B70"/>
    <mergeCell ref="C69:C70"/>
    <mergeCell ref="D69:D70"/>
    <mergeCell ref="A176:D176"/>
    <mergeCell ref="A177:D177"/>
    <mergeCell ref="A52:A53"/>
    <mergeCell ref="B52:B53"/>
    <mergeCell ref="C52:C53"/>
    <mergeCell ref="D52:D53"/>
    <mergeCell ref="A178:D178"/>
  </mergeCells>
  <dataValidations count="1">
    <dataValidation type="decimal" allowBlank="1" showInputMessage="1" showErrorMessage="1" sqref="B10:D12">
      <formula1>-1.79769313486231E+100</formula1>
      <formula2>1.79769313486231E+100</formula2>
    </dataValidation>
  </dataValidations>
  <printOptions horizontalCentered="1"/>
  <pageMargins left="0.19685039370078741" right="0.19685039370078741" top="0.35433070866141736" bottom="0.15748031496062992" header="0" footer="0"/>
  <pageSetup scale="95" orientation="portrait" r:id="rId1"/>
  <headerFooter>
    <oddHeader>&amp;RFORMATO LDF-04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J145"/>
  <sheetViews>
    <sheetView topLeftCell="A2" zoomScale="145" zoomScaleNormal="145" workbookViewId="0">
      <pane xSplit="3" ySplit="7" topLeftCell="D111" activePane="bottomRight" state="frozen"/>
      <selection activeCell="C79" sqref="C79"/>
      <selection pane="topRight" activeCell="C79" sqref="C79"/>
      <selection pane="bottomLeft" activeCell="C79" sqref="C79"/>
      <selection pane="bottomRight" activeCell="J117" sqref="J117"/>
    </sheetView>
  </sheetViews>
  <sheetFormatPr baseColWidth="10" defaultRowHeight="15" x14ac:dyDescent="0.25"/>
  <cols>
    <col min="1" max="2" width="1.7109375" customWidth="1"/>
    <col min="3" max="3" width="30.7109375" customWidth="1"/>
    <col min="4" max="9" width="12.7109375" style="40" customWidth="1"/>
  </cols>
  <sheetData>
    <row r="1" spans="1:9" ht="15.75" thickBot="1" x14ac:dyDescent="0.3">
      <c r="I1" s="41"/>
    </row>
    <row r="2" spans="1:9" x14ac:dyDescent="0.25">
      <c r="A2" s="96" t="str">
        <f>'LDF-04 '!A2:D2</f>
        <v>O.P.D. COMISION DE INFRAESTRUCTURA CARRETERA Y AEROPORTUARIA EDO. GRO.</v>
      </c>
      <c r="B2" s="97"/>
      <c r="C2" s="97"/>
      <c r="D2" s="97"/>
      <c r="E2" s="97"/>
      <c r="F2" s="97"/>
      <c r="G2" s="97"/>
      <c r="H2" s="97"/>
      <c r="I2" s="98"/>
    </row>
    <row r="3" spans="1:9" x14ac:dyDescent="0.25">
      <c r="A3" s="99" t="s">
        <v>50</v>
      </c>
      <c r="B3" s="100"/>
      <c r="C3" s="100"/>
      <c r="D3" s="100"/>
      <c r="E3" s="100"/>
      <c r="F3" s="100"/>
      <c r="G3" s="100"/>
      <c r="H3" s="100"/>
      <c r="I3" s="101"/>
    </row>
    <row r="4" spans="1:9" x14ac:dyDescent="0.25">
      <c r="A4" s="99" t="str">
        <f>'LDF-04 '!A4:D4</f>
        <v>Del 01 de enero al 30 de junio de 2020</v>
      </c>
      <c r="B4" s="100"/>
      <c r="C4" s="100"/>
      <c r="D4" s="100"/>
      <c r="E4" s="100"/>
      <c r="F4" s="100"/>
      <c r="G4" s="100"/>
      <c r="H4" s="100"/>
      <c r="I4" s="101"/>
    </row>
    <row r="5" spans="1:9" ht="15.75" thickBot="1" x14ac:dyDescent="0.3">
      <c r="A5" s="102" t="s">
        <v>1</v>
      </c>
      <c r="B5" s="103"/>
      <c r="C5" s="103"/>
      <c r="D5" s="103"/>
      <c r="E5" s="103"/>
      <c r="F5" s="103"/>
      <c r="G5" s="103"/>
      <c r="H5" s="103"/>
      <c r="I5" s="104"/>
    </row>
    <row r="6" spans="1:9" ht="15.75" thickBot="1" x14ac:dyDescent="0.3">
      <c r="A6" s="124" t="s">
        <v>51</v>
      </c>
      <c r="B6" s="125"/>
      <c r="C6" s="126"/>
      <c r="D6" s="133" t="s">
        <v>52</v>
      </c>
      <c r="E6" s="133"/>
      <c r="F6" s="133"/>
      <c r="G6" s="133"/>
      <c r="H6" s="133"/>
      <c r="I6" s="134" t="s">
        <v>53</v>
      </c>
    </row>
    <row r="7" spans="1:9" x14ac:dyDescent="0.25">
      <c r="A7" s="127"/>
      <c r="B7" s="128"/>
      <c r="C7" s="129"/>
      <c r="D7" s="134" t="s">
        <v>54</v>
      </c>
      <c r="E7" s="134" t="s">
        <v>55</v>
      </c>
      <c r="F7" s="121" t="s">
        <v>56</v>
      </c>
      <c r="G7" s="121" t="s">
        <v>4</v>
      </c>
      <c r="H7" s="121" t="s">
        <v>57</v>
      </c>
      <c r="I7" s="135"/>
    </row>
    <row r="8" spans="1:9" ht="15.75" thickBot="1" x14ac:dyDescent="0.3">
      <c r="A8" s="130"/>
      <c r="B8" s="131"/>
      <c r="C8" s="132"/>
      <c r="D8" s="136"/>
      <c r="E8" s="136"/>
      <c r="F8" s="122"/>
      <c r="G8" s="122"/>
      <c r="H8" s="122"/>
      <c r="I8" s="136"/>
    </row>
    <row r="9" spans="1:9" ht="12" customHeight="1" x14ac:dyDescent="0.25">
      <c r="A9" s="123"/>
      <c r="B9" s="123"/>
      <c r="C9" s="123"/>
      <c r="D9" s="42"/>
      <c r="E9" s="42"/>
      <c r="F9" s="42"/>
      <c r="G9" s="42"/>
      <c r="H9" s="42"/>
      <c r="I9" s="42"/>
    </row>
    <row r="10" spans="1:9" ht="12" customHeight="1" x14ac:dyDescent="0.25">
      <c r="A10" s="119" t="s">
        <v>58</v>
      </c>
      <c r="B10" s="119"/>
      <c r="C10" s="119"/>
      <c r="D10" s="43"/>
      <c r="E10" s="43"/>
      <c r="F10" s="43"/>
      <c r="G10" s="43"/>
      <c r="H10" s="43"/>
      <c r="I10" s="43"/>
    </row>
    <row r="11" spans="1:9" ht="12" customHeight="1" x14ac:dyDescent="0.25">
      <c r="A11" s="44"/>
      <c r="B11" s="115" t="s">
        <v>59</v>
      </c>
      <c r="C11" s="116"/>
      <c r="D11" s="43">
        <v>0</v>
      </c>
      <c r="E11" s="43">
        <v>0</v>
      </c>
      <c r="F11" s="43">
        <v>0</v>
      </c>
      <c r="G11" s="43">
        <v>0</v>
      </c>
      <c r="H11" s="43">
        <v>0</v>
      </c>
      <c r="I11" s="43">
        <f>H11-D11</f>
        <v>0</v>
      </c>
    </row>
    <row r="12" spans="1:9" ht="12" customHeight="1" x14ac:dyDescent="0.25">
      <c r="A12" s="44"/>
      <c r="B12" s="115" t="s">
        <v>60</v>
      </c>
      <c r="C12" s="116"/>
      <c r="D12" s="43">
        <v>0</v>
      </c>
      <c r="E12" s="43">
        <v>0</v>
      </c>
      <c r="F12" s="43">
        <v>0</v>
      </c>
      <c r="G12" s="43">
        <v>0</v>
      </c>
      <c r="H12" s="43">
        <v>0</v>
      </c>
      <c r="I12" s="43">
        <f t="shared" ref="I12:I19" si="0">H12-D12</f>
        <v>0</v>
      </c>
    </row>
    <row r="13" spans="1:9" ht="12" customHeight="1" x14ac:dyDescent="0.25">
      <c r="A13" s="44"/>
      <c r="B13" s="115" t="s">
        <v>61</v>
      </c>
      <c r="C13" s="116"/>
      <c r="D13" s="43">
        <v>0</v>
      </c>
      <c r="E13" s="43">
        <v>0</v>
      </c>
      <c r="F13" s="43">
        <v>0</v>
      </c>
      <c r="G13" s="43">
        <v>0</v>
      </c>
      <c r="H13" s="43">
        <v>0</v>
      </c>
      <c r="I13" s="43">
        <f t="shared" si="0"/>
        <v>0</v>
      </c>
    </row>
    <row r="14" spans="1:9" ht="12" customHeight="1" x14ac:dyDescent="0.25">
      <c r="A14" s="44"/>
      <c r="B14" s="115" t="s">
        <v>62</v>
      </c>
      <c r="C14" s="116"/>
      <c r="D14" s="43">
        <v>0</v>
      </c>
      <c r="E14" s="43">
        <v>0</v>
      </c>
      <c r="F14" s="43">
        <v>0</v>
      </c>
      <c r="G14" s="43">
        <v>0</v>
      </c>
      <c r="H14" s="43">
        <v>0</v>
      </c>
      <c r="I14" s="43">
        <f t="shared" si="0"/>
        <v>0</v>
      </c>
    </row>
    <row r="15" spans="1:9" ht="12" customHeight="1" x14ac:dyDescent="0.25">
      <c r="A15" s="44"/>
      <c r="B15" s="115" t="s">
        <v>217</v>
      </c>
      <c r="C15" s="116"/>
      <c r="D15" s="43">
        <v>0</v>
      </c>
      <c r="E15" s="43">
        <v>9195.9599999999991</v>
      </c>
      <c r="F15" s="43">
        <v>9195.9599999999991</v>
      </c>
      <c r="G15" s="43">
        <v>702.18000000000006</v>
      </c>
      <c r="H15" s="43">
        <v>702.18000000000006</v>
      </c>
      <c r="I15" s="43">
        <f t="shared" si="0"/>
        <v>702.18000000000006</v>
      </c>
    </row>
    <row r="16" spans="1:9" ht="12" customHeight="1" x14ac:dyDescent="0.25">
      <c r="A16" s="44"/>
      <c r="B16" s="115" t="s">
        <v>63</v>
      </c>
      <c r="C16" s="116"/>
      <c r="D16" s="43">
        <v>0</v>
      </c>
      <c r="E16" s="43">
        <v>0</v>
      </c>
      <c r="F16" s="43">
        <v>0</v>
      </c>
      <c r="G16" s="43">
        <v>0</v>
      </c>
      <c r="H16" s="43">
        <v>0</v>
      </c>
      <c r="I16" s="43">
        <f t="shared" si="0"/>
        <v>0</v>
      </c>
    </row>
    <row r="17" spans="1:9" ht="12" customHeight="1" x14ac:dyDescent="0.25">
      <c r="A17" s="44"/>
      <c r="B17" s="115" t="s">
        <v>64</v>
      </c>
      <c r="C17" s="116"/>
      <c r="D17" s="43">
        <f>D18+D19</f>
        <v>22800260.75</v>
      </c>
      <c r="E17" s="43">
        <f t="shared" ref="E17:H17" si="1">E18+E19</f>
        <v>5000000</v>
      </c>
      <c r="F17" s="43">
        <f t="shared" si="1"/>
        <v>27800260.75</v>
      </c>
      <c r="G17" s="43">
        <f t="shared" si="1"/>
        <v>8414523.6999999993</v>
      </c>
      <c r="H17" s="43">
        <f t="shared" si="1"/>
        <v>8414523.6999999993</v>
      </c>
      <c r="I17" s="43">
        <f t="shared" si="0"/>
        <v>-14385737.050000001</v>
      </c>
    </row>
    <row r="18" spans="1:9" ht="12" customHeight="1" x14ac:dyDescent="0.25">
      <c r="A18" s="44"/>
      <c r="B18" s="115" t="s">
        <v>218</v>
      </c>
      <c r="C18" s="116"/>
      <c r="D18" s="43">
        <v>22800260.75</v>
      </c>
      <c r="E18" s="43">
        <v>0</v>
      </c>
      <c r="F18" s="43">
        <v>22800260.75</v>
      </c>
      <c r="G18" s="43">
        <v>8414523.6999999993</v>
      </c>
      <c r="H18" s="43">
        <v>8414523.6999999993</v>
      </c>
      <c r="I18" s="43">
        <f t="shared" si="0"/>
        <v>-14385737.050000001</v>
      </c>
    </row>
    <row r="19" spans="1:9" ht="12" customHeight="1" x14ac:dyDescent="0.25">
      <c r="A19" s="44"/>
      <c r="B19" s="115" t="s">
        <v>219</v>
      </c>
      <c r="C19" s="116"/>
      <c r="D19" s="43">
        <v>0</v>
      </c>
      <c r="E19" s="43">
        <v>5000000</v>
      </c>
      <c r="F19" s="43">
        <f>+D19+E19</f>
        <v>5000000</v>
      </c>
      <c r="G19" s="43">
        <v>0</v>
      </c>
      <c r="H19" s="43">
        <v>0</v>
      </c>
      <c r="I19" s="43">
        <f t="shared" si="0"/>
        <v>0</v>
      </c>
    </row>
    <row r="20" spans="1:9" ht="15" customHeight="1" x14ac:dyDescent="0.25">
      <c r="A20" s="44"/>
      <c r="B20" s="113" t="s">
        <v>65</v>
      </c>
      <c r="C20" s="114"/>
      <c r="D20" s="43">
        <f>SUM(D21:D31)</f>
        <v>0</v>
      </c>
      <c r="E20" s="43">
        <f t="shared" ref="E20:H20" si="2">SUM(E21:E31)</f>
        <v>0</v>
      </c>
      <c r="F20" s="43">
        <f t="shared" si="2"/>
        <v>0</v>
      </c>
      <c r="G20" s="43">
        <f t="shared" si="2"/>
        <v>0</v>
      </c>
      <c r="H20" s="43">
        <f t="shared" si="2"/>
        <v>0</v>
      </c>
      <c r="I20" s="43">
        <f>SUM(I21:I31)</f>
        <v>0</v>
      </c>
    </row>
    <row r="21" spans="1:9" ht="12" customHeight="1" x14ac:dyDescent="0.25">
      <c r="A21" s="44"/>
      <c r="B21" s="45"/>
      <c r="C21" s="46" t="s">
        <v>66</v>
      </c>
      <c r="D21" s="43">
        <v>0</v>
      </c>
      <c r="E21" s="43">
        <v>0</v>
      </c>
      <c r="F21" s="43">
        <v>0</v>
      </c>
      <c r="G21" s="43">
        <v>0</v>
      </c>
      <c r="H21" s="43">
        <v>0</v>
      </c>
      <c r="I21" s="43">
        <f>H21-D21</f>
        <v>0</v>
      </c>
    </row>
    <row r="22" spans="1:9" ht="12" customHeight="1" x14ac:dyDescent="0.25">
      <c r="A22" s="44"/>
      <c r="B22" s="45"/>
      <c r="C22" s="46" t="s">
        <v>67</v>
      </c>
      <c r="D22" s="43">
        <v>0</v>
      </c>
      <c r="E22" s="43">
        <v>0</v>
      </c>
      <c r="F22" s="43">
        <v>0</v>
      </c>
      <c r="G22" s="43">
        <v>0</v>
      </c>
      <c r="H22" s="43">
        <v>0</v>
      </c>
      <c r="I22" s="43">
        <f t="shared" ref="I22:I31" si="3">H22-D22</f>
        <v>0</v>
      </c>
    </row>
    <row r="23" spans="1:9" ht="12" customHeight="1" x14ac:dyDescent="0.25">
      <c r="A23" s="44"/>
      <c r="B23" s="45"/>
      <c r="C23" s="46" t="s">
        <v>68</v>
      </c>
      <c r="D23" s="43">
        <v>0</v>
      </c>
      <c r="E23" s="43">
        <v>0</v>
      </c>
      <c r="F23" s="43">
        <v>0</v>
      </c>
      <c r="G23" s="43">
        <v>0</v>
      </c>
      <c r="H23" s="43">
        <v>0</v>
      </c>
      <c r="I23" s="43">
        <f t="shared" si="3"/>
        <v>0</v>
      </c>
    </row>
    <row r="24" spans="1:9" ht="12" customHeight="1" x14ac:dyDescent="0.25">
      <c r="A24" s="44"/>
      <c r="B24" s="45"/>
      <c r="C24" s="46" t="s">
        <v>69</v>
      </c>
      <c r="D24" s="43">
        <v>0</v>
      </c>
      <c r="E24" s="43">
        <v>0</v>
      </c>
      <c r="F24" s="43">
        <v>0</v>
      </c>
      <c r="G24" s="43">
        <v>0</v>
      </c>
      <c r="H24" s="43">
        <v>0</v>
      </c>
      <c r="I24" s="43">
        <f t="shared" si="3"/>
        <v>0</v>
      </c>
    </row>
    <row r="25" spans="1:9" ht="12" customHeight="1" x14ac:dyDescent="0.25">
      <c r="A25" s="44"/>
      <c r="B25" s="45"/>
      <c r="C25" s="46" t="s">
        <v>70</v>
      </c>
      <c r="D25" s="43">
        <v>0</v>
      </c>
      <c r="E25" s="43">
        <v>0</v>
      </c>
      <c r="F25" s="43">
        <v>0</v>
      </c>
      <c r="G25" s="43">
        <v>0</v>
      </c>
      <c r="H25" s="43">
        <v>0</v>
      </c>
      <c r="I25" s="43">
        <f t="shared" si="3"/>
        <v>0</v>
      </c>
    </row>
    <row r="26" spans="1:9" ht="12" customHeight="1" x14ac:dyDescent="0.25">
      <c r="A26" s="44"/>
      <c r="B26" s="45"/>
      <c r="C26" s="46" t="s">
        <v>71</v>
      </c>
      <c r="D26" s="43">
        <v>0</v>
      </c>
      <c r="E26" s="43">
        <v>0</v>
      </c>
      <c r="F26" s="43">
        <v>0</v>
      </c>
      <c r="G26" s="43">
        <v>0</v>
      </c>
      <c r="H26" s="43">
        <v>0</v>
      </c>
      <c r="I26" s="43">
        <f t="shared" si="3"/>
        <v>0</v>
      </c>
    </row>
    <row r="27" spans="1:9" ht="12" customHeight="1" x14ac:dyDescent="0.25">
      <c r="A27" s="44"/>
      <c r="B27" s="45"/>
      <c r="C27" s="46" t="s">
        <v>72</v>
      </c>
      <c r="D27" s="43">
        <v>0</v>
      </c>
      <c r="E27" s="43">
        <v>0</v>
      </c>
      <c r="F27" s="43">
        <v>0</v>
      </c>
      <c r="G27" s="43">
        <v>0</v>
      </c>
      <c r="H27" s="43">
        <v>0</v>
      </c>
      <c r="I27" s="43">
        <f t="shared" si="3"/>
        <v>0</v>
      </c>
    </row>
    <row r="28" spans="1:9" ht="12" customHeight="1" x14ac:dyDescent="0.25">
      <c r="A28" s="44"/>
      <c r="B28" s="45"/>
      <c r="C28" s="46" t="s">
        <v>73</v>
      </c>
      <c r="D28" s="43">
        <v>0</v>
      </c>
      <c r="E28" s="43">
        <v>0</v>
      </c>
      <c r="F28" s="43">
        <v>0</v>
      </c>
      <c r="G28" s="43">
        <v>0</v>
      </c>
      <c r="H28" s="43">
        <v>0</v>
      </c>
      <c r="I28" s="43">
        <f t="shared" si="3"/>
        <v>0</v>
      </c>
    </row>
    <row r="29" spans="1:9" ht="12" customHeight="1" x14ac:dyDescent="0.25">
      <c r="A29" s="44"/>
      <c r="B29" s="45"/>
      <c r="C29" s="46" t="s">
        <v>74</v>
      </c>
      <c r="D29" s="43">
        <v>0</v>
      </c>
      <c r="E29" s="43">
        <v>0</v>
      </c>
      <c r="F29" s="43">
        <v>0</v>
      </c>
      <c r="G29" s="43">
        <v>0</v>
      </c>
      <c r="H29" s="43">
        <v>0</v>
      </c>
      <c r="I29" s="43">
        <f t="shared" si="3"/>
        <v>0</v>
      </c>
    </row>
    <row r="30" spans="1:9" ht="12" customHeight="1" x14ac:dyDescent="0.25">
      <c r="A30" s="44"/>
      <c r="B30" s="45"/>
      <c r="C30" s="46" t="s">
        <v>75</v>
      </c>
      <c r="D30" s="43">
        <v>0</v>
      </c>
      <c r="E30" s="43">
        <v>0</v>
      </c>
      <c r="F30" s="43">
        <v>0</v>
      </c>
      <c r="G30" s="43">
        <v>0</v>
      </c>
      <c r="H30" s="43">
        <v>0</v>
      </c>
      <c r="I30" s="43">
        <f t="shared" si="3"/>
        <v>0</v>
      </c>
    </row>
    <row r="31" spans="1:9" ht="19.5" customHeight="1" x14ac:dyDescent="0.25">
      <c r="A31" s="44"/>
      <c r="B31" s="45"/>
      <c r="C31" s="47" t="s">
        <v>76</v>
      </c>
      <c r="D31" s="43">
        <v>0</v>
      </c>
      <c r="E31" s="43">
        <v>0</v>
      </c>
      <c r="F31" s="43">
        <v>0</v>
      </c>
      <c r="G31" s="43">
        <v>0</v>
      </c>
      <c r="H31" s="43">
        <v>0</v>
      </c>
      <c r="I31" s="43">
        <f t="shared" si="3"/>
        <v>0</v>
      </c>
    </row>
    <row r="32" spans="1:9" ht="21" customHeight="1" x14ac:dyDescent="0.25">
      <c r="A32" s="44"/>
      <c r="B32" s="113" t="s">
        <v>77</v>
      </c>
      <c r="C32" s="114"/>
      <c r="D32" s="43">
        <f>SUM(D33:D37)</f>
        <v>0</v>
      </c>
      <c r="E32" s="43">
        <f t="shared" ref="E32:I32" si="4">SUM(E33:E37)</f>
        <v>0</v>
      </c>
      <c r="F32" s="43">
        <f t="shared" si="4"/>
        <v>0</v>
      </c>
      <c r="G32" s="43">
        <f t="shared" si="4"/>
        <v>0</v>
      </c>
      <c r="H32" s="43">
        <f t="shared" si="4"/>
        <v>0</v>
      </c>
      <c r="I32" s="43">
        <f t="shared" si="4"/>
        <v>0</v>
      </c>
    </row>
    <row r="33" spans="1:9" ht="12" customHeight="1" x14ac:dyDescent="0.25">
      <c r="A33" s="44"/>
      <c r="B33" s="45"/>
      <c r="C33" s="46" t="s">
        <v>78</v>
      </c>
      <c r="D33" s="43">
        <v>0</v>
      </c>
      <c r="E33" s="43">
        <v>0</v>
      </c>
      <c r="F33" s="43">
        <v>0</v>
      </c>
      <c r="G33" s="43">
        <v>0</v>
      </c>
      <c r="H33" s="43">
        <v>0</v>
      </c>
      <c r="I33" s="43">
        <f>H33-D33</f>
        <v>0</v>
      </c>
    </row>
    <row r="34" spans="1:9" ht="12" customHeight="1" x14ac:dyDescent="0.25">
      <c r="A34" s="44"/>
      <c r="B34" s="45"/>
      <c r="C34" s="46" t="s">
        <v>79</v>
      </c>
      <c r="D34" s="43">
        <v>0</v>
      </c>
      <c r="E34" s="43">
        <v>0</v>
      </c>
      <c r="F34" s="43">
        <v>0</v>
      </c>
      <c r="G34" s="43">
        <v>0</v>
      </c>
      <c r="H34" s="43">
        <v>0</v>
      </c>
      <c r="I34" s="43">
        <f>H34-D34</f>
        <v>0</v>
      </c>
    </row>
    <row r="35" spans="1:9" ht="12" customHeight="1" x14ac:dyDescent="0.25">
      <c r="A35" s="44"/>
      <c r="B35" s="45"/>
      <c r="C35" s="46" t="s">
        <v>80</v>
      </c>
      <c r="D35" s="43">
        <v>0</v>
      </c>
      <c r="E35" s="43">
        <v>0</v>
      </c>
      <c r="F35" s="43">
        <v>0</v>
      </c>
      <c r="G35" s="43">
        <v>0</v>
      </c>
      <c r="H35" s="43">
        <v>0</v>
      </c>
      <c r="I35" s="43">
        <f t="shared" ref="I35:I40" si="5">H35-D35</f>
        <v>0</v>
      </c>
    </row>
    <row r="36" spans="1:9" ht="12" customHeight="1" x14ac:dyDescent="0.25">
      <c r="A36" s="44"/>
      <c r="B36" s="45"/>
      <c r="C36" s="46" t="s">
        <v>81</v>
      </c>
      <c r="D36" s="43">
        <v>0</v>
      </c>
      <c r="E36" s="43">
        <v>0</v>
      </c>
      <c r="F36" s="43">
        <v>0</v>
      </c>
      <c r="G36" s="43">
        <v>0</v>
      </c>
      <c r="H36" s="43">
        <v>0</v>
      </c>
      <c r="I36" s="43">
        <f t="shared" si="5"/>
        <v>0</v>
      </c>
    </row>
    <row r="37" spans="1:9" ht="12" customHeight="1" x14ac:dyDescent="0.25">
      <c r="A37" s="44"/>
      <c r="B37" s="45"/>
      <c r="C37" s="46" t="s">
        <v>82</v>
      </c>
      <c r="D37" s="43">
        <v>0</v>
      </c>
      <c r="E37" s="43">
        <v>0</v>
      </c>
      <c r="F37" s="43">
        <v>0</v>
      </c>
      <c r="G37" s="43">
        <v>0</v>
      </c>
      <c r="H37" s="43">
        <v>0</v>
      </c>
      <c r="I37" s="43">
        <f t="shared" si="5"/>
        <v>0</v>
      </c>
    </row>
    <row r="38" spans="1:9" ht="12" customHeight="1" x14ac:dyDescent="0.25">
      <c r="A38" s="44"/>
      <c r="B38" s="115" t="s">
        <v>83</v>
      </c>
      <c r="C38" s="116"/>
      <c r="D38" s="43">
        <f>D39+D40</f>
        <v>84484812.060000002</v>
      </c>
      <c r="E38" s="43">
        <f>E39+E40</f>
        <v>0</v>
      </c>
      <c r="F38" s="43">
        <f>+D38+E38</f>
        <v>84484812.060000002</v>
      </c>
      <c r="G38" s="43">
        <f>G39+G40</f>
        <v>17194139.649999999</v>
      </c>
      <c r="H38" s="43">
        <f>H39+H40</f>
        <v>17194139.649999999</v>
      </c>
      <c r="I38" s="43">
        <f t="shared" si="5"/>
        <v>-67290672.409999996</v>
      </c>
    </row>
    <row r="39" spans="1:9" ht="12" customHeight="1" x14ac:dyDescent="0.25">
      <c r="A39" s="44"/>
      <c r="B39" s="45"/>
      <c r="C39" s="46" t="s">
        <v>84</v>
      </c>
      <c r="D39" s="43">
        <v>49484812.060000002</v>
      </c>
      <c r="E39" s="43">
        <v>0</v>
      </c>
      <c r="F39" s="43">
        <v>49484812.060000002</v>
      </c>
      <c r="G39" s="43">
        <v>14194139.65</v>
      </c>
      <c r="H39" s="43">
        <v>14194139.65</v>
      </c>
      <c r="I39" s="43">
        <f t="shared" si="5"/>
        <v>-35290672.410000004</v>
      </c>
    </row>
    <row r="40" spans="1:9" ht="12" customHeight="1" x14ac:dyDescent="0.25">
      <c r="A40" s="44"/>
      <c r="B40" s="45"/>
      <c r="C40" s="46" t="s">
        <v>133</v>
      </c>
      <c r="D40" s="43">
        <v>35000000</v>
      </c>
      <c r="E40" s="43">
        <v>0</v>
      </c>
      <c r="F40" s="43">
        <v>35000000</v>
      </c>
      <c r="G40" s="43">
        <v>3000000</v>
      </c>
      <c r="H40" s="43">
        <v>3000000</v>
      </c>
      <c r="I40" s="43">
        <f t="shared" si="5"/>
        <v>-32000000</v>
      </c>
    </row>
    <row r="41" spans="1:9" ht="12" customHeight="1" x14ac:dyDescent="0.25">
      <c r="A41" s="44"/>
      <c r="B41" s="115" t="s">
        <v>85</v>
      </c>
      <c r="C41" s="116"/>
      <c r="D41" s="43">
        <f>D42</f>
        <v>0</v>
      </c>
      <c r="E41" s="43">
        <f t="shared" ref="E41:H41" si="6">E42</f>
        <v>0</v>
      </c>
      <c r="F41" s="43">
        <f t="shared" si="6"/>
        <v>0</v>
      </c>
      <c r="G41" s="43">
        <f t="shared" si="6"/>
        <v>0</v>
      </c>
      <c r="H41" s="43">
        <f t="shared" si="6"/>
        <v>0</v>
      </c>
      <c r="I41" s="43">
        <f>I42</f>
        <v>0</v>
      </c>
    </row>
    <row r="42" spans="1:9" ht="12" customHeight="1" x14ac:dyDescent="0.25">
      <c r="A42" s="44"/>
      <c r="B42" s="45"/>
      <c r="C42" s="46" t="s">
        <v>86</v>
      </c>
      <c r="D42" s="43">
        <v>0</v>
      </c>
      <c r="E42" s="43">
        <v>0</v>
      </c>
      <c r="F42" s="43">
        <v>0</v>
      </c>
      <c r="G42" s="43">
        <v>0</v>
      </c>
      <c r="H42" s="43">
        <v>0</v>
      </c>
      <c r="I42" s="43">
        <f>H42-D42</f>
        <v>0</v>
      </c>
    </row>
    <row r="43" spans="1:9" ht="12" customHeight="1" x14ac:dyDescent="0.25">
      <c r="A43" s="44"/>
      <c r="B43" s="115" t="s">
        <v>87</v>
      </c>
      <c r="C43" s="116"/>
      <c r="D43" s="43">
        <f>D44+D45</f>
        <v>0</v>
      </c>
      <c r="E43" s="43">
        <f t="shared" ref="E43:I43" si="7">E44+E45</f>
        <v>0</v>
      </c>
      <c r="F43" s="43">
        <f t="shared" si="7"/>
        <v>0</v>
      </c>
      <c r="G43" s="43">
        <f t="shared" si="7"/>
        <v>0</v>
      </c>
      <c r="H43" s="43">
        <f t="shared" si="7"/>
        <v>0</v>
      </c>
      <c r="I43" s="43">
        <f t="shared" si="7"/>
        <v>0</v>
      </c>
    </row>
    <row r="44" spans="1:9" ht="12" customHeight="1" x14ac:dyDescent="0.25">
      <c r="A44" s="44"/>
      <c r="B44" s="45"/>
      <c r="C44" s="45" t="s">
        <v>88</v>
      </c>
      <c r="D44" s="43">
        <v>0</v>
      </c>
      <c r="E44" s="43">
        <v>0</v>
      </c>
      <c r="F44" s="43">
        <v>0</v>
      </c>
      <c r="G44" s="43">
        <v>0</v>
      </c>
      <c r="H44" s="43">
        <v>0</v>
      </c>
      <c r="I44" s="43">
        <f>H44-D44</f>
        <v>0</v>
      </c>
    </row>
    <row r="45" spans="1:9" ht="12" customHeight="1" x14ac:dyDescent="0.25">
      <c r="A45" s="44"/>
      <c r="B45" s="45"/>
      <c r="C45" s="46" t="s">
        <v>89</v>
      </c>
      <c r="D45" s="43">
        <v>0</v>
      </c>
      <c r="E45" s="43">
        <v>0</v>
      </c>
      <c r="F45" s="43">
        <v>0</v>
      </c>
      <c r="G45" s="43">
        <v>0</v>
      </c>
      <c r="H45" s="43">
        <v>0</v>
      </c>
      <c r="I45" s="43">
        <f>H45-D45</f>
        <v>0</v>
      </c>
    </row>
    <row r="46" spans="1:9" ht="12" customHeight="1" x14ac:dyDescent="0.25">
      <c r="A46" s="44"/>
      <c r="B46" s="45"/>
      <c r="C46" s="46"/>
      <c r="D46" s="43"/>
      <c r="E46" s="43"/>
      <c r="F46" s="43"/>
      <c r="G46" s="43"/>
      <c r="H46" s="43"/>
      <c r="I46" s="43"/>
    </row>
    <row r="47" spans="1:9" ht="18.75" customHeight="1" x14ac:dyDescent="0.25">
      <c r="A47" s="109" t="s">
        <v>90</v>
      </c>
      <c r="B47" s="109"/>
      <c r="C47" s="109"/>
      <c r="D47" s="48">
        <f>SUM(D11,D12,D13,D14,D15,D16,D17,D20,D32,D38,D41,D43)</f>
        <v>107285072.81</v>
      </c>
      <c r="E47" s="48">
        <f t="shared" ref="E47:H47" si="8">SUM(E11,E12,E13,E14,E15,E16,E17,E20,E32,E38,E41,E43)</f>
        <v>5009195.96</v>
      </c>
      <c r="F47" s="48">
        <f t="shared" si="8"/>
        <v>112294268.77000001</v>
      </c>
      <c r="G47" s="48">
        <f t="shared" si="8"/>
        <v>25609365.529999997</v>
      </c>
      <c r="H47" s="48">
        <f t="shared" si="8"/>
        <v>25609365.529999997</v>
      </c>
      <c r="I47" s="48">
        <f>SUM(I11,I12,I13,I14,I15,I16,I17,I20,I32,I38,I41,I43)</f>
        <v>-81675707.280000001</v>
      </c>
    </row>
    <row r="48" spans="1:9" ht="12" customHeight="1" x14ac:dyDescent="0.25">
      <c r="A48" s="116"/>
      <c r="B48" s="116"/>
      <c r="C48" s="116"/>
      <c r="D48" s="43"/>
      <c r="E48" s="43"/>
      <c r="F48" s="43"/>
      <c r="G48" s="43"/>
      <c r="H48" s="43"/>
      <c r="I48" s="43"/>
    </row>
    <row r="49" spans="1:10" ht="12" customHeight="1" x14ac:dyDescent="0.25">
      <c r="A49" s="119" t="s">
        <v>91</v>
      </c>
      <c r="B49" s="119"/>
      <c r="C49" s="119"/>
      <c r="D49" s="43"/>
      <c r="E49" s="43"/>
      <c r="F49" s="43"/>
      <c r="G49" s="43"/>
      <c r="H49" s="43"/>
      <c r="I49" s="43">
        <f>I38</f>
        <v>-67290672.409999996</v>
      </c>
    </row>
    <row r="50" spans="1:10" ht="12" customHeight="1" x14ac:dyDescent="0.25">
      <c r="A50" s="49" t="s">
        <v>92</v>
      </c>
      <c r="B50" s="45"/>
      <c r="C50" s="46"/>
      <c r="D50" s="43"/>
      <c r="E50" s="43"/>
      <c r="F50" s="43"/>
      <c r="G50" s="43"/>
      <c r="H50" s="43"/>
      <c r="I50" s="43"/>
    </row>
    <row r="51" spans="1:10" ht="12" customHeight="1" x14ac:dyDescent="0.25">
      <c r="A51" s="119" t="s">
        <v>93</v>
      </c>
      <c r="B51" s="119"/>
      <c r="C51" s="119"/>
      <c r="D51" s="43"/>
      <c r="E51" s="43"/>
      <c r="F51" s="43"/>
      <c r="G51" s="43"/>
      <c r="H51" s="43"/>
      <c r="I51" s="43"/>
    </row>
    <row r="52" spans="1:10" ht="12" customHeight="1" x14ac:dyDescent="0.25">
      <c r="A52" s="44"/>
      <c r="B52" s="115" t="s">
        <v>94</v>
      </c>
      <c r="C52" s="116"/>
      <c r="D52" s="43">
        <f>SUM(D53:D60)</f>
        <v>555130478.39999998</v>
      </c>
      <c r="E52" s="43">
        <f t="shared" ref="E52:I52" si="9">SUM(E53:E60)</f>
        <v>120000038.34999999</v>
      </c>
      <c r="F52" s="43">
        <f t="shared" si="9"/>
        <v>675130516.75</v>
      </c>
      <c r="G52" s="43">
        <f t="shared" si="9"/>
        <v>238546192.86000001</v>
      </c>
      <c r="H52" s="43">
        <f t="shared" si="9"/>
        <v>238546192.86000001</v>
      </c>
      <c r="I52" s="43">
        <f t="shared" si="9"/>
        <v>-316584285.53999996</v>
      </c>
    </row>
    <row r="53" spans="1:10" ht="19.5" customHeight="1" x14ac:dyDescent="0.25">
      <c r="A53" s="44"/>
      <c r="B53" s="45"/>
      <c r="C53" s="47" t="s">
        <v>95</v>
      </c>
      <c r="D53" s="43">
        <v>0</v>
      </c>
      <c r="E53" s="43">
        <v>0</v>
      </c>
      <c r="F53" s="43">
        <v>0</v>
      </c>
      <c r="G53" s="43">
        <v>0</v>
      </c>
      <c r="H53" s="43">
        <v>0</v>
      </c>
      <c r="I53" s="43">
        <f>H53-D53</f>
        <v>0</v>
      </c>
    </row>
    <row r="54" spans="1:10" ht="16.5" customHeight="1" x14ac:dyDescent="0.25">
      <c r="A54" s="44"/>
      <c r="B54" s="45"/>
      <c r="C54" s="46" t="s">
        <v>96</v>
      </c>
      <c r="D54" s="43">
        <v>0</v>
      </c>
      <c r="E54" s="43">
        <v>0</v>
      </c>
      <c r="F54" s="43">
        <v>0</v>
      </c>
      <c r="G54" s="43">
        <v>0</v>
      </c>
      <c r="H54" s="43">
        <v>0</v>
      </c>
      <c r="I54" s="43">
        <f t="shared" ref="I54:I60" si="10">H54-D54</f>
        <v>0</v>
      </c>
    </row>
    <row r="55" spans="1:10" ht="16.5" customHeight="1" x14ac:dyDescent="0.25">
      <c r="A55" s="44"/>
      <c r="B55" s="45"/>
      <c r="C55" s="46" t="s">
        <v>97</v>
      </c>
      <c r="D55" s="43">
        <v>191000000</v>
      </c>
      <c r="E55" s="43">
        <v>28440125.91</v>
      </c>
      <c r="F55" s="43">
        <v>219440125.91</v>
      </c>
      <c r="G55" s="43">
        <v>106126666.48999999</v>
      </c>
      <c r="H55" s="43">
        <v>106126666.48999999</v>
      </c>
      <c r="I55" s="43">
        <f t="shared" si="10"/>
        <v>-84873333.510000005</v>
      </c>
    </row>
    <row r="56" spans="1:10" ht="25.5" customHeight="1" x14ac:dyDescent="0.25">
      <c r="A56" s="44"/>
      <c r="B56" s="45"/>
      <c r="C56" s="47" t="s">
        <v>98</v>
      </c>
      <c r="D56" s="43">
        <v>0</v>
      </c>
      <c r="E56" s="43">
        <v>0</v>
      </c>
      <c r="F56" s="43">
        <v>0</v>
      </c>
      <c r="G56" s="43">
        <v>0</v>
      </c>
      <c r="H56" s="43">
        <v>0</v>
      </c>
      <c r="I56" s="43">
        <f t="shared" si="10"/>
        <v>0</v>
      </c>
    </row>
    <row r="57" spans="1:10" ht="16.5" customHeight="1" x14ac:dyDescent="0.25">
      <c r="A57" s="44"/>
      <c r="B57" s="45"/>
      <c r="C57" s="46" t="s">
        <v>99</v>
      </c>
      <c r="D57" s="43">
        <v>0</v>
      </c>
      <c r="E57" s="43">
        <v>0</v>
      </c>
      <c r="F57" s="43">
        <v>0</v>
      </c>
      <c r="G57" s="43">
        <v>0</v>
      </c>
      <c r="H57" s="43">
        <v>0</v>
      </c>
      <c r="I57" s="43">
        <f t="shared" si="10"/>
        <v>0</v>
      </c>
    </row>
    <row r="58" spans="1:10" ht="20.25" customHeight="1" x14ac:dyDescent="0.25">
      <c r="A58" s="44"/>
      <c r="B58" s="45"/>
      <c r="C58" s="47" t="s">
        <v>100</v>
      </c>
      <c r="D58" s="43">
        <v>0</v>
      </c>
      <c r="E58" s="43">
        <v>0</v>
      </c>
      <c r="F58" s="43">
        <v>0</v>
      </c>
      <c r="G58" s="43">
        <v>0</v>
      </c>
      <c r="H58" s="43">
        <v>0</v>
      </c>
      <c r="I58" s="43">
        <f t="shared" si="10"/>
        <v>0</v>
      </c>
    </row>
    <row r="59" spans="1:10" ht="20.25" customHeight="1" x14ac:dyDescent="0.25">
      <c r="A59" s="44"/>
      <c r="B59" s="45"/>
      <c r="C59" s="47" t="s">
        <v>101</v>
      </c>
      <c r="D59" s="43">
        <v>0</v>
      </c>
      <c r="E59" s="43">
        <v>0</v>
      </c>
      <c r="F59" s="43">
        <v>0</v>
      </c>
      <c r="G59" s="43">
        <v>0</v>
      </c>
      <c r="H59" s="43">
        <v>0</v>
      </c>
      <c r="I59" s="43">
        <f t="shared" si="10"/>
        <v>0</v>
      </c>
    </row>
    <row r="60" spans="1:10" ht="20.25" customHeight="1" x14ac:dyDescent="0.25">
      <c r="A60" s="44"/>
      <c r="B60" s="45"/>
      <c r="C60" s="47" t="s">
        <v>102</v>
      </c>
      <c r="D60" s="43">
        <v>364130478.39999998</v>
      </c>
      <c r="E60" s="43">
        <v>91559912.439999998</v>
      </c>
      <c r="F60" s="43">
        <v>455690390.83999997</v>
      </c>
      <c r="G60" s="43">
        <v>132419526.37</v>
      </c>
      <c r="H60" s="43">
        <v>132419526.37</v>
      </c>
      <c r="I60" s="43">
        <f t="shared" si="10"/>
        <v>-231710952.02999997</v>
      </c>
    </row>
    <row r="61" spans="1:10" ht="12" customHeight="1" x14ac:dyDescent="0.25">
      <c r="A61" s="44"/>
      <c r="B61" s="115" t="s">
        <v>103</v>
      </c>
      <c r="C61" s="116"/>
      <c r="D61" s="43">
        <f>SUM(D62:D65)</f>
        <v>0</v>
      </c>
      <c r="E61" s="43">
        <f t="shared" ref="E61:I61" si="11">SUM(E62:E65)</f>
        <v>93485000</v>
      </c>
      <c r="F61" s="43">
        <f>+D61+E61</f>
        <v>93485000</v>
      </c>
      <c r="G61" s="43">
        <f t="shared" si="11"/>
        <v>70700000</v>
      </c>
      <c r="H61" s="43">
        <f t="shared" si="11"/>
        <v>70700000</v>
      </c>
      <c r="I61" s="43">
        <f t="shared" si="11"/>
        <v>70700000</v>
      </c>
    </row>
    <row r="62" spans="1:10" ht="12" customHeight="1" x14ac:dyDescent="0.25">
      <c r="A62" s="44"/>
      <c r="B62" s="45"/>
      <c r="C62" s="46" t="s">
        <v>104</v>
      </c>
      <c r="D62" s="43">
        <v>0</v>
      </c>
      <c r="E62" s="43">
        <v>0</v>
      </c>
      <c r="F62" s="43">
        <v>0</v>
      </c>
      <c r="G62" s="43">
        <v>0</v>
      </c>
      <c r="H62" s="43">
        <v>0</v>
      </c>
      <c r="I62" s="43">
        <f>H62-D62</f>
        <v>0</v>
      </c>
    </row>
    <row r="63" spans="1:10" ht="12" customHeight="1" x14ac:dyDescent="0.25">
      <c r="A63" s="44"/>
      <c r="B63" s="45"/>
      <c r="C63" s="46" t="s">
        <v>105</v>
      </c>
      <c r="D63" s="43">
        <v>0</v>
      </c>
      <c r="E63" s="43">
        <v>0</v>
      </c>
      <c r="F63" s="43">
        <v>0</v>
      </c>
      <c r="G63" s="43">
        <v>0</v>
      </c>
      <c r="H63" s="43">
        <v>0</v>
      </c>
      <c r="I63" s="43">
        <f t="shared" ref="I63:I67" si="12">H63-D63</f>
        <v>0</v>
      </c>
    </row>
    <row r="64" spans="1:10" ht="12" customHeight="1" x14ac:dyDescent="0.25">
      <c r="A64" s="44"/>
      <c r="B64" s="45"/>
      <c r="C64" s="46" t="s">
        <v>106</v>
      </c>
      <c r="D64" s="43">
        <v>0</v>
      </c>
      <c r="E64" s="43">
        <v>0</v>
      </c>
      <c r="F64" s="43">
        <v>0</v>
      </c>
      <c r="G64" s="43">
        <v>0</v>
      </c>
      <c r="H64" s="43">
        <v>0</v>
      </c>
      <c r="I64" s="43">
        <f t="shared" si="12"/>
        <v>0</v>
      </c>
      <c r="J64">
        <v>358</v>
      </c>
    </row>
    <row r="65" spans="1:9" ht="12" customHeight="1" x14ac:dyDescent="0.25">
      <c r="A65" s="44"/>
      <c r="B65" s="45"/>
      <c r="C65" s="46" t="s">
        <v>107</v>
      </c>
      <c r="D65" s="43">
        <f>D66+D67</f>
        <v>0</v>
      </c>
      <c r="E65" s="43">
        <f t="shared" ref="E65:H65" si="13">E66+E67</f>
        <v>93485000</v>
      </c>
      <c r="F65" s="43">
        <f t="shared" si="13"/>
        <v>93485000</v>
      </c>
      <c r="G65" s="43">
        <f t="shared" si="13"/>
        <v>70700000</v>
      </c>
      <c r="H65" s="43">
        <f t="shared" si="13"/>
        <v>70700000</v>
      </c>
      <c r="I65" s="43">
        <f t="shared" si="12"/>
        <v>70700000</v>
      </c>
    </row>
    <row r="66" spans="1:9" ht="12" customHeight="1" x14ac:dyDescent="0.25">
      <c r="A66" s="44"/>
      <c r="B66" s="45"/>
      <c r="C66" s="83" t="s">
        <v>220</v>
      </c>
      <c r="D66" s="43">
        <v>0</v>
      </c>
      <c r="E66" s="43">
        <v>88485000</v>
      </c>
      <c r="F66" s="43">
        <v>88485000</v>
      </c>
      <c r="G66" s="43">
        <v>65700000</v>
      </c>
      <c r="H66" s="43">
        <v>65700000</v>
      </c>
      <c r="I66" s="43">
        <f t="shared" si="12"/>
        <v>65700000</v>
      </c>
    </row>
    <row r="67" spans="1:9" ht="12" customHeight="1" x14ac:dyDescent="0.25">
      <c r="A67" s="44"/>
      <c r="B67" s="45"/>
      <c r="C67" s="83" t="s">
        <v>221</v>
      </c>
      <c r="D67" s="43">
        <v>0</v>
      </c>
      <c r="E67" s="43">
        <v>5000000</v>
      </c>
      <c r="F67" s="43">
        <f>+D67+E67</f>
        <v>5000000</v>
      </c>
      <c r="G67" s="43">
        <v>5000000</v>
      </c>
      <c r="H67" s="43">
        <v>5000000</v>
      </c>
      <c r="I67" s="43">
        <f t="shared" si="12"/>
        <v>5000000</v>
      </c>
    </row>
    <row r="68" spans="1:9" ht="12" customHeight="1" x14ac:dyDescent="0.25">
      <c r="A68" s="44"/>
      <c r="B68" s="115" t="s">
        <v>108</v>
      </c>
      <c r="C68" s="116"/>
      <c r="D68" s="43">
        <f>SUM(D69:D70)</f>
        <v>0</v>
      </c>
      <c r="E68" s="43">
        <f t="shared" ref="E68:I68" si="14">SUM(E69:E70)</f>
        <v>0</v>
      </c>
      <c r="F68" s="43">
        <f t="shared" si="14"/>
        <v>0</v>
      </c>
      <c r="G68" s="43">
        <f t="shared" si="14"/>
        <v>0</v>
      </c>
      <c r="H68" s="43">
        <f t="shared" si="14"/>
        <v>0</v>
      </c>
      <c r="I68" s="43">
        <f t="shared" si="14"/>
        <v>0</v>
      </c>
    </row>
    <row r="69" spans="1:9" ht="18.75" customHeight="1" x14ac:dyDescent="0.25">
      <c r="A69" s="44"/>
      <c r="B69" s="45"/>
      <c r="C69" s="47" t="s">
        <v>109</v>
      </c>
      <c r="D69" s="43">
        <v>0</v>
      </c>
      <c r="E69" s="43">
        <v>0</v>
      </c>
      <c r="F69" s="43">
        <v>0</v>
      </c>
      <c r="G69" s="43">
        <v>0</v>
      </c>
      <c r="H69" s="43">
        <v>0</v>
      </c>
      <c r="I69" s="43">
        <f>H69-D69</f>
        <v>0</v>
      </c>
    </row>
    <row r="70" spans="1:9" ht="12" customHeight="1" x14ac:dyDescent="0.25">
      <c r="A70" s="44"/>
      <c r="B70" s="45"/>
      <c r="C70" s="46" t="s">
        <v>110</v>
      </c>
      <c r="D70" s="43">
        <v>0</v>
      </c>
      <c r="E70" s="43">
        <v>0</v>
      </c>
      <c r="F70" s="43">
        <v>0</v>
      </c>
      <c r="G70" s="43">
        <v>0</v>
      </c>
      <c r="H70" s="43">
        <v>0</v>
      </c>
      <c r="I70" s="43">
        <f>H70-D70</f>
        <v>0</v>
      </c>
    </row>
    <row r="71" spans="1:9" ht="18" customHeight="1" x14ac:dyDescent="0.25">
      <c r="A71" s="44"/>
      <c r="B71" s="113" t="s">
        <v>111</v>
      </c>
      <c r="C71" s="114"/>
      <c r="D71" s="43">
        <v>0</v>
      </c>
      <c r="E71" s="43">
        <v>0</v>
      </c>
      <c r="F71" s="43">
        <v>0</v>
      </c>
      <c r="G71" s="43">
        <v>0</v>
      </c>
      <c r="H71" s="43">
        <v>0</v>
      </c>
      <c r="I71" s="43">
        <f>H71-D71</f>
        <v>0</v>
      </c>
    </row>
    <row r="72" spans="1:9" ht="12" customHeight="1" x14ac:dyDescent="0.25">
      <c r="A72" s="44"/>
      <c r="B72" s="115" t="s">
        <v>112</v>
      </c>
      <c r="C72" s="116"/>
      <c r="D72" s="43">
        <f>SUM(D73:D77)</f>
        <v>0</v>
      </c>
      <c r="E72" s="43">
        <f t="shared" ref="E72:I72" si="15">SUM(E73:E77)</f>
        <v>0</v>
      </c>
      <c r="F72" s="43">
        <f t="shared" si="15"/>
        <v>0</v>
      </c>
      <c r="G72" s="43">
        <f t="shared" si="15"/>
        <v>0</v>
      </c>
      <c r="H72" s="43">
        <f t="shared" si="15"/>
        <v>0</v>
      </c>
      <c r="I72" s="43">
        <f t="shared" si="15"/>
        <v>0</v>
      </c>
    </row>
    <row r="73" spans="1:9" ht="20.25" customHeight="1" x14ac:dyDescent="0.25">
      <c r="A73" s="44"/>
      <c r="B73" s="45"/>
      <c r="C73" s="47" t="s">
        <v>113</v>
      </c>
      <c r="D73" s="43">
        <v>0</v>
      </c>
      <c r="E73" s="43">
        <v>0</v>
      </c>
      <c r="F73" s="43">
        <f>+D73+E73</f>
        <v>0</v>
      </c>
      <c r="G73" s="43">
        <v>0</v>
      </c>
      <c r="H73" s="43">
        <v>0</v>
      </c>
      <c r="I73" s="43">
        <f>H73-D73</f>
        <v>0</v>
      </c>
    </row>
    <row r="74" spans="1:9" ht="20.25" customHeight="1" x14ac:dyDescent="0.25">
      <c r="A74" s="44"/>
      <c r="B74" s="45"/>
      <c r="C74" s="47" t="s">
        <v>114</v>
      </c>
      <c r="D74" s="43">
        <v>0</v>
      </c>
      <c r="E74" s="43">
        <v>0</v>
      </c>
      <c r="F74" s="43">
        <f>+D74+E74</f>
        <v>0</v>
      </c>
      <c r="G74" s="43">
        <v>0</v>
      </c>
      <c r="H74" s="43">
        <v>0</v>
      </c>
      <c r="I74" s="43">
        <f>H74-D74</f>
        <v>0</v>
      </c>
    </row>
    <row r="75" spans="1:9" ht="20.25" customHeight="1" x14ac:dyDescent="0.25">
      <c r="A75" s="44"/>
      <c r="B75" s="45"/>
      <c r="C75" s="47" t="s">
        <v>115</v>
      </c>
      <c r="D75" s="43">
        <v>0</v>
      </c>
      <c r="E75" s="43">
        <v>0</v>
      </c>
      <c r="F75" s="43">
        <f>+D75+E75</f>
        <v>0</v>
      </c>
      <c r="G75" s="43">
        <v>0</v>
      </c>
      <c r="H75" s="43">
        <v>0</v>
      </c>
      <c r="I75" s="43">
        <f>H75-D75</f>
        <v>0</v>
      </c>
    </row>
    <row r="76" spans="1:9" ht="20.25" customHeight="1" x14ac:dyDescent="0.25">
      <c r="A76" s="44"/>
      <c r="B76" s="45"/>
      <c r="C76" s="47" t="s">
        <v>116</v>
      </c>
      <c r="D76" s="43">
        <v>0</v>
      </c>
      <c r="E76" s="43">
        <v>0</v>
      </c>
      <c r="F76" s="43">
        <f>+D76+E76</f>
        <v>0</v>
      </c>
      <c r="G76" s="43">
        <v>0</v>
      </c>
      <c r="H76" s="43">
        <v>0</v>
      </c>
      <c r="I76" s="43">
        <f>H76-D76</f>
        <v>0</v>
      </c>
    </row>
    <row r="77" spans="1:9" ht="20.25" customHeight="1" x14ac:dyDescent="0.25">
      <c r="A77" s="44"/>
      <c r="B77" s="45"/>
      <c r="C77" s="47" t="s">
        <v>117</v>
      </c>
      <c r="D77" s="43">
        <v>0</v>
      </c>
      <c r="E77" s="43">
        <v>0</v>
      </c>
      <c r="F77" s="43">
        <f>+D77+E77</f>
        <v>0</v>
      </c>
      <c r="G77" s="43">
        <v>0</v>
      </c>
      <c r="H77" s="43">
        <v>0</v>
      </c>
      <c r="I77" s="43">
        <f>H77-D77</f>
        <v>0</v>
      </c>
    </row>
    <row r="78" spans="1:9" ht="12" customHeight="1" x14ac:dyDescent="0.25">
      <c r="A78" s="44"/>
      <c r="B78" s="115"/>
      <c r="C78" s="116"/>
      <c r="D78" s="43"/>
      <c r="E78" s="43"/>
      <c r="F78" s="43"/>
      <c r="G78" s="43"/>
      <c r="H78" s="43"/>
      <c r="I78" s="43"/>
    </row>
    <row r="79" spans="1:9" ht="15" customHeight="1" x14ac:dyDescent="0.25">
      <c r="A79" s="117" t="s">
        <v>118</v>
      </c>
      <c r="B79" s="118"/>
      <c r="C79" s="108"/>
      <c r="D79" s="48">
        <f>D52+D61+D68+D71+D72</f>
        <v>555130478.39999998</v>
      </c>
      <c r="E79" s="48">
        <f t="shared" ref="E79:I79" si="16">E52+E61+E68+E71+E72</f>
        <v>213485038.34999999</v>
      </c>
      <c r="F79" s="48">
        <f t="shared" si="16"/>
        <v>768615516.75</v>
      </c>
      <c r="G79" s="48">
        <f t="shared" si="16"/>
        <v>309246192.86000001</v>
      </c>
      <c r="H79" s="48">
        <f t="shared" si="16"/>
        <v>309246192.86000001</v>
      </c>
      <c r="I79" s="48">
        <f t="shared" si="16"/>
        <v>-245884285.53999996</v>
      </c>
    </row>
    <row r="80" spans="1:9" ht="12" customHeight="1" x14ac:dyDescent="0.25">
      <c r="A80" s="44"/>
      <c r="B80" s="115"/>
      <c r="C80" s="116"/>
      <c r="D80" s="43"/>
      <c r="E80" s="43"/>
      <c r="F80" s="43"/>
      <c r="G80" s="43"/>
      <c r="H80" s="43"/>
      <c r="I80" s="43"/>
    </row>
    <row r="81" spans="1:9" ht="12" customHeight="1" x14ac:dyDescent="0.25">
      <c r="A81" s="119" t="s">
        <v>119</v>
      </c>
      <c r="B81" s="119"/>
      <c r="C81" s="119"/>
      <c r="D81" s="50">
        <f>D82</f>
        <v>0</v>
      </c>
      <c r="E81" s="50">
        <f t="shared" ref="E81:I81" si="17">E82</f>
        <v>0</v>
      </c>
      <c r="F81" s="50">
        <f t="shared" si="17"/>
        <v>0</v>
      </c>
      <c r="G81" s="50">
        <f t="shared" si="17"/>
        <v>0</v>
      </c>
      <c r="H81" s="50">
        <f t="shared" si="17"/>
        <v>0</v>
      </c>
      <c r="I81" s="50">
        <f t="shared" si="17"/>
        <v>0</v>
      </c>
    </row>
    <row r="82" spans="1:9" ht="12" customHeight="1" x14ac:dyDescent="0.25">
      <c r="A82" s="44"/>
      <c r="B82" s="115" t="s">
        <v>120</v>
      </c>
      <c r="C82" s="116"/>
      <c r="D82" s="43">
        <v>0</v>
      </c>
      <c r="E82" s="43">
        <v>0</v>
      </c>
      <c r="F82" s="43">
        <v>0</v>
      </c>
      <c r="G82" s="43">
        <v>0</v>
      </c>
      <c r="H82" s="43">
        <v>0</v>
      </c>
      <c r="I82" s="43">
        <f>H82-D82</f>
        <v>0</v>
      </c>
    </row>
    <row r="83" spans="1:9" ht="12" customHeight="1" x14ac:dyDescent="0.25">
      <c r="A83" s="44"/>
      <c r="B83" s="115"/>
      <c r="C83" s="116"/>
      <c r="D83" s="43"/>
      <c r="E83" s="43"/>
      <c r="F83" s="43"/>
      <c r="G83" s="43"/>
      <c r="H83" s="43"/>
      <c r="I83" s="43"/>
    </row>
    <row r="84" spans="1:9" ht="12" customHeight="1" x14ac:dyDescent="0.25">
      <c r="A84" s="119" t="s">
        <v>121</v>
      </c>
      <c r="B84" s="119"/>
      <c r="C84" s="119"/>
      <c r="D84" s="48">
        <f t="shared" ref="D84:I84" si="18">D47+D79+D81</f>
        <v>662415551.21000004</v>
      </c>
      <c r="E84" s="48">
        <f t="shared" si="18"/>
        <v>218494234.31</v>
      </c>
      <c r="F84" s="48">
        <f t="shared" si="18"/>
        <v>880909785.51999998</v>
      </c>
      <c r="G84" s="48">
        <f t="shared" si="18"/>
        <v>334855558.38999999</v>
      </c>
      <c r="H84" s="48">
        <f t="shared" si="18"/>
        <v>334855558.38999999</v>
      </c>
      <c r="I84" s="48">
        <f t="shared" si="18"/>
        <v>-327559992.81999993</v>
      </c>
    </row>
    <row r="85" spans="1:9" ht="12" customHeight="1" x14ac:dyDescent="0.25">
      <c r="A85" s="44"/>
      <c r="B85" s="115"/>
      <c r="C85" s="116"/>
      <c r="D85" s="43"/>
      <c r="E85" s="43"/>
      <c r="F85" s="43"/>
      <c r="G85" s="43"/>
      <c r="H85" s="43"/>
      <c r="I85" s="43"/>
    </row>
    <row r="86" spans="1:9" ht="12" customHeight="1" x14ac:dyDescent="0.25">
      <c r="A86" s="44"/>
      <c r="B86" s="120" t="s">
        <v>122</v>
      </c>
      <c r="C86" s="119"/>
      <c r="D86" s="43"/>
      <c r="E86" s="43"/>
      <c r="F86" s="43"/>
      <c r="G86" s="43"/>
      <c r="H86" s="43"/>
      <c r="I86" s="43"/>
    </row>
    <row r="87" spans="1:9" ht="15" customHeight="1" x14ac:dyDescent="0.25">
      <c r="A87" s="44"/>
      <c r="B87" s="113" t="s">
        <v>123</v>
      </c>
      <c r="C87" s="114"/>
      <c r="D87" s="43"/>
      <c r="E87" s="43"/>
      <c r="F87" s="43"/>
      <c r="G87" s="43"/>
      <c r="H87" s="43"/>
      <c r="I87" s="43"/>
    </row>
    <row r="88" spans="1:9" ht="15.75" customHeight="1" x14ac:dyDescent="0.25">
      <c r="A88" s="44"/>
      <c r="B88" s="113" t="s">
        <v>124</v>
      </c>
      <c r="C88" s="114"/>
      <c r="D88" s="43"/>
      <c r="E88" s="43"/>
      <c r="F88" s="43"/>
      <c r="G88" s="43"/>
      <c r="H88" s="43"/>
      <c r="I88" s="43"/>
    </row>
    <row r="89" spans="1:9" ht="12" customHeight="1" x14ac:dyDescent="0.25">
      <c r="A89" s="44"/>
      <c r="B89" s="108" t="s">
        <v>125</v>
      </c>
      <c r="C89" s="109"/>
      <c r="D89" s="43"/>
      <c r="E89" s="43"/>
      <c r="F89" s="43"/>
      <c r="G89" s="43"/>
      <c r="H89" s="43"/>
      <c r="I89" s="43"/>
    </row>
    <row r="90" spans="1:9" ht="12" customHeight="1" thickBot="1" x14ac:dyDescent="0.3">
      <c r="A90" s="51"/>
      <c r="B90" s="110"/>
      <c r="C90" s="111"/>
      <c r="D90" s="52"/>
      <c r="E90" s="52"/>
      <c r="F90" s="52"/>
      <c r="G90" s="52"/>
      <c r="H90" s="52"/>
      <c r="I90" s="52"/>
    </row>
    <row r="92" spans="1:9" hidden="1" x14ac:dyDescent="0.25">
      <c r="C92" t="s">
        <v>126</v>
      </c>
      <c r="D92" s="53">
        <v>530483382.38</v>
      </c>
      <c r="E92" s="54">
        <v>317544632.88000005</v>
      </c>
      <c r="F92" s="40">
        <f>+D92+E92</f>
        <v>848028015.25999999</v>
      </c>
      <c r="G92" s="54">
        <v>799549708.78999996</v>
      </c>
      <c r="H92" s="54">
        <v>799549708.78999996</v>
      </c>
    </row>
    <row r="93" spans="1:9" hidden="1" x14ac:dyDescent="0.25">
      <c r="D93" s="40">
        <f>D92-D84</f>
        <v>-131932168.83000004</v>
      </c>
      <c r="E93" s="40">
        <f t="shared" ref="E93:H93" si="19">E92-E84</f>
        <v>99050398.570000052</v>
      </c>
      <c r="F93" s="40">
        <f t="shared" si="19"/>
        <v>-32881770.25999999</v>
      </c>
      <c r="G93" s="40">
        <f t="shared" si="19"/>
        <v>464694150.39999998</v>
      </c>
      <c r="H93" s="40">
        <f t="shared" si="19"/>
        <v>464694150.39999998</v>
      </c>
    </row>
    <row r="94" spans="1:9" hidden="1" x14ac:dyDescent="0.25">
      <c r="C94" t="s">
        <v>127</v>
      </c>
      <c r="D94" s="59">
        <v>530483382.38</v>
      </c>
      <c r="E94" s="59">
        <v>317544632.88</v>
      </c>
      <c r="F94" s="40">
        <f>+D94+E94</f>
        <v>848028015.25999999</v>
      </c>
    </row>
    <row r="95" spans="1:9" hidden="1" x14ac:dyDescent="0.25">
      <c r="D95" s="40">
        <f>D92-D94</f>
        <v>0</v>
      </c>
      <c r="E95" s="40">
        <f t="shared" ref="E95:F95" si="20">E92-E94</f>
        <v>0</v>
      </c>
      <c r="F95" s="40">
        <f t="shared" si="20"/>
        <v>0</v>
      </c>
    </row>
    <row r="116" spans="10:10" x14ac:dyDescent="0.25">
      <c r="J116">
        <v>359</v>
      </c>
    </row>
    <row r="140" spans="2:9" s="58" customFormat="1" ht="12" customHeight="1" x14ac:dyDescent="0.15">
      <c r="B140" s="55" t="s">
        <v>45</v>
      </c>
      <c r="C140" s="56"/>
      <c r="D140" s="57"/>
      <c r="E140" s="57"/>
      <c r="F140" s="57"/>
      <c r="G140" s="57"/>
      <c r="H140" s="57"/>
      <c r="I140" s="57"/>
    </row>
    <row r="141" spans="2:9" s="58" customFormat="1" ht="40.15" customHeight="1" x14ac:dyDescent="0.15">
      <c r="B141" s="112" t="s">
        <v>128</v>
      </c>
      <c r="C141" s="112"/>
      <c r="D141" s="112"/>
      <c r="E141" s="112"/>
      <c r="F141" s="112"/>
      <c r="G141" s="112"/>
      <c r="H141" s="112"/>
      <c r="I141" s="112"/>
    </row>
    <row r="142" spans="2:9" s="58" customFormat="1" ht="20.45" customHeight="1" x14ac:dyDescent="0.15">
      <c r="B142" s="112" t="s">
        <v>129</v>
      </c>
      <c r="C142" s="112"/>
      <c r="D142" s="112"/>
      <c r="E142" s="112"/>
      <c r="F142" s="112"/>
      <c r="G142" s="112"/>
      <c r="H142" s="112"/>
      <c r="I142" s="112"/>
    </row>
    <row r="143" spans="2:9" s="58" customFormat="1" ht="16.5" customHeight="1" x14ac:dyDescent="0.15">
      <c r="B143" s="112" t="s">
        <v>130</v>
      </c>
      <c r="C143" s="112"/>
      <c r="D143" s="112"/>
      <c r="E143" s="112"/>
      <c r="F143" s="112"/>
      <c r="G143" s="112"/>
      <c r="H143" s="112"/>
      <c r="I143" s="112"/>
    </row>
    <row r="144" spans="2:9" s="58" customFormat="1" ht="12" customHeight="1" x14ac:dyDescent="0.15">
      <c r="B144" s="112" t="s">
        <v>131</v>
      </c>
      <c r="C144" s="112"/>
      <c r="D144" s="112"/>
      <c r="E144" s="112"/>
      <c r="F144" s="112"/>
      <c r="G144" s="112"/>
      <c r="H144" s="112"/>
      <c r="I144" s="112"/>
    </row>
    <row r="145" spans="2:9" s="58" customFormat="1" ht="15" customHeight="1" x14ac:dyDescent="0.15">
      <c r="B145" s="107" t="s">
        <v>132</v>
      </c>
      <c r="C145" s="107"/>
      <c r="D145" s="107"/>
      <c r="E145" s="107"/>
      <c r="F145" s="107"/>
      <c r="G145" s="107"/>
      <c r="H145" s="107"/>
      <c r="I145" s="107"/>
    </row>
  </sheetData>
  <mergeCells count="55">
    <mergeCell ref="A2:I2"/>
    <mergeCell ref="A3:I3"/>
    <mergeCell ref="A4:I4"/>
    <mergeCell ref="A5:I5"/>
    <mergeCell ref="A6:C8"/>
    <mergeCell ref="D6:H6"/>
    <mergeCell ref="I6:I8"/>
    <mergeCell ref="D7:D8"/>
    <mergeCell ref="E7:E8"/>
    <mergeCell ref="F7:F8"/>
    <mergeCell ref="B20:C20"/>
    <mergeCell ref="G7:G8"/>
    <mergeCell ref="H7:H8"/>
    <mergeCell ref="A9:C9"/>
    <mergeCell ref="A10:C10"/>
    <mergeCell ref="B11:C11"/>
    <mergeCell ref="B12:C12"/>
    <mergeCell ref="B13:C13"/>
    <mergeCell ref="B14:C14"/>
    <mergeCell ref="B15:C15"/>
    <mergeCell ref="B16:C16"/>
    <mergeCell ref="B17:C17"/>
    <mergeCell ref="B18:C18"/>
    <mergeCell ref="B19:C19"/>
    <mergeCell ref="B71:C71"/>
    <mergeCell ref="B32:C32"/>
    <mergeCell ref="B38:C38"/>
    <mergeCell ref="B41:C41"/>
    <mergeCell ref="B43:C43"/>
    <mergeCell ref="A47:C47"/>
    <mergeCell ref="A48:C48"/>
    <mergeCell ref="A49:C49"/>
    <mergeCell ref="A51:C51"/>
    <mergeCell ref="B52:C52"/>
    <mergeCell ref="B61:C61"/>
    <mergeCell ref="B68:C68"/>
    <mergeCell ref="B88:C88"/>
    <mergeCell ref="B72:C72"/>
    <mergeCell ref="B78:C78"/>
    <mergeCell ref="A79:C79"/>
    <mergeCell ref="B80:C80"/>
    <mergeCell ref="A81:C81"/>
    <mergeCell ref="B82:C82"/>
    <mergeCell ref="B83:C83"/>
    <mergeCell ref="A84:C84"/>
    <mergeCell ref="B85:C85"/>
    <mergeCell ref="B86:C86"/>
    <mergeCell ref="B87:C87"/>
    <mergeCell ref="B145:I145"/>
    <mergeCell ref="B89:C89"/>
    <mergeCell ref="B90:C90"/>
    <mergeCell ref="B141:I141"/>
    <mergeCell ref="B142:I142"/>
    <mergeCell ref="B143:I143"/>
    <mergeCell ref="B144:I144"/>
  </mergeCells>
  <dataValidations count="1">
    <dataValidation type="decimal" allowBlank="1" showInputMessage="1" showErrorMessage="1" sqref="D47:I47 D11:I45 D84:I84 D79:I79 D81:I82 D52:I77">
      <formula1>-1.79769313486231E+100</formula1>
      <formula2>1.79769313486231E+100</formula2>
    </dataValidation>
  </dataValidations>
  <pageMargins left="0.31496062992125984" right="0.31496062992125984" top="0.74803149606299213" bottom="0.74803149606299213" header="0.31496062992125984" footer="0.31496062992125984"/>
  <pageSetup scale="80" orientation="portrait" r:id="rId1"/>
  <headerFooter>
    <oddHeader>&amp;RFORMATO LDF-05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M614"/>
  <sheetViews>
    <sheetView topLeftCell="A4" zoomScale="130" zoomScaleNormal="130" workbookViewId="0">
      <pane xSplit="3" ySplit="9" topLeftCell="D13" activePane="bottomRight" state="frozen"/>
      <selection activeCell="A4" sqref="A4"/>
      <selection pane="topRight" activeCell="D4" sqref="D4"/>
      <selection pane="bottomLeft" activeCell="A13" sqref="A13"/>
      <selection pane="bottomRight" activeCell="D21" sqref="D21:F30"/>
    </sheetView>
  </sheetViews>
  <sheetFormatPr baseColWidth="10" defaultColWidth="9.140625" defaultRowHeight="11.25" x14ac:dyDescent="0.25"/>
  <cols>
    <col min="1" max="1" width="0.7109375" style="69" customWidth="1" collapsed="1"/>
    <col min="2" max="2" width="3" style="69" customWidth="1" collapsed="1"/>
    <col min="3" max="3" width="35.140625" style="76" customWidth="1" collapsed="1"/>
    <col min="4" max="6" width="11.42578125" style="71" customWidth="1" collapsed="1"/>
    <col min="7" max="7" width="11.42578125" style="69" hidden="1" customWidth="1" collapsed="1"/>
    <col min="8" max="8" width="11.42578125" style="69" customWidth="1" collapsed="1"/>
    <col min="9" max="9" width="11.42578125" style="69" hidden="1" customWidth="1" collapsed="1"/>
    <col min="10" max="11" width="11.42578125" style="69" customWidth="1" collapsed="1"/>
    <col min="12" max="12" width="0.7109375" style="69" customWidth="1" collapsed="1"/>
    <col min="13" max="13" width="13.7109375" style="69" customWidth="1" collapsed="1"/>
    <col min="14" max="16384" width="9.140625" style="69" collapsed="1"/>
  </cols>
  <sheetData>
    <row r="1" spans="1:12" s="64" customFormat="1" ht="5.25" customHeight="1" x14ac:dyDescent="0.2">
      <c r="A1" s="60"/>
      <c r="B1" s="61"/>
      <c r="C1" s="62"/>
      <c r="D1" s="63"/>
      <c r="E1" s="63"/>
      <c r="F1" s="63"/>
      <c r="G1" s="60"/>
      <c r="H1" s="60"/>
      <c r="I1" s="60"/>
      <c r="J1" s="60"/>
      <c r="K1" s="60"/>
      <c r="L1" s="60"/>
    </row>
    <row r="2" spans="1:12" s="66" customFormat="1" ht="13.5" customHeight="1" x14ac:dyDescent="0.2">
      <c r="A2" s="65"/>
      <c r="B2" s="138" t="s">
        <v>134</v>
      </c>
      <c r="C2" s="138"/>
      <c r="D2" s="138"/>
      <c r="E2" s="138"/>
      <c r="F2" s="138"/>
      <c r="G2" s="138"/>
      <c r="H2" s="138"/>
      <c r="I2" s="138"/>
      <c r="J2" s="138"/>
      <c r="K2" s="138"/>
      <c r="L2" s="65"/>
    </row>
    <row r="3" spans="1:12" s="68" customFormat="1" ht="13.5" customHeight="1" x14ac:dyDescent="0.2">
      <c r="A3" s="67"/>
      <c r="B3" s="139" t="s">
        <v>135</v>
      </c>
      <c r="C3" s="139"/>
      <c r="D3" s="139"/>
      <c r="E3" s="139"/>
      <c r="F3" s="139"/>
      <c r="G3" s="139"/>
      <c r="H3" s="139"/>
      <c r="I3" s="139"/>
      <c r="J3" s="139"/>
      <c r="K3" s="139"/>
      <c r="L3" s="67"/>
    </row>
    <row r="4" spans="1:12" s="68" customFormat="1" ht="13.5" customHeight="1" x14ac:dyDescent="0.2">
      <c r="A4" s="67"/>
      <c r="B4" s="140" t="s">
        <v>136</v>
      </c>
      <c r="C4" s="140"/>
      <c r="D4" s="140"/>
      <c r="E4" s="140"/>
      <c r="F4" s="140"/>
      <c r="G4" s="140"/>
      <c r="H4" s="140"/>
      <c r="I4" s="140"/>
      <c r="J4" s="140"/>
      <c r="K4" s="140"/>
      <c r="L4" s="67"/>
    </row>
    <row r="5" spans="1:12" s="68" customFormat="1" ht="13.5" customHeight="1" x14ac:dyDescent="0.2">
      <c r="A5" s="67"/>
      <c r="B5" s="141" t="s">
        <v>137</v>
      </c>
      <c r="C5" s="141"/>
      <c r="D5" s="141"/>
      <c r="E5" s="141"/>
      <c r="F5" s="141"/>
      <c r="G5" s="141"/>
      <c r="H5" s="141"/>
      <c r="I5" s="141"/>
      <c r="J5" s="141"/>
      <c r="K5" s="141"/>
      <c r="L5" s="67"/>
    </row>
    <row r="6" spans="1:12" s="66" customFormat="1" ht="13.5" customHeight="1" x14ac:dyDescent="0.2">
      <c r="A6" s="65"/>
      <c r="B6" s="141" t="s">
        <v>138</v>
      </c>
      <c r="C6" s="141"/>
      <c r="D6" s="141"/>
      <c r="E6" s="141"/>
      <c r="F6" s="141"/>
      <c r="G6" s="141"/>
      <c r="H6" s="141"/>
      <c r="I6" s="141"/>
      <c r="J6" s="141"/>
      <c r="K6" s="141"/>
      <c r="L6" s="65"/>
    </row>
    <row r="7" spans="1:12" s="66" customFormat="1" ht="13.5" customHeight="1" x14ac:dyDescent="0.2">
      <c r="A7" s="65"/>
      <c r="B7" s="140" t="s">
        <v>222</v>
      </c>
      <c r="C7" s="140"/>
      <c r="D7" s="140"/>
      <c r="E7" s="140"/>
      <c r="F7" s="140"/>
      <c r="G7" s="140"/>
      <c r="H7" s="140"/>
      <c r="I7" s="140"/>
      <c r="J7" s="140"/>
      <c r="K7" s="140"/>
      <c r="L7" s="65"/>
    </row>
    <row r="8" spans="1:12" s="66" customFormat="1" ht="7.5" customHeight="1" x14ac:dyDescent="0.2">
      <c r="B8" s="69"/>
      <c r="C8" s="69"/>
      <c r="D8" s="69"/>
      <c r="E8" s="69"/>
      <c r="F8" s="69"/>
    </row>
    <row r="9" spans="1:12" s="66" customFormat="1" ht="15" customHeight="1" x14ac:dyDescent="0.2">
      <c r="B9" s="142" t="s">
        <v>19</v>
      </c>
      <c r="C9" s="143"/>
      <c r="D9" s="146" t="s">
        <v>139</v>
      </c>
      <c r="E9" s="146"/>
      <c r="F9" s="146"/>
      <c r="G9" s="146"/>
      <c r="H9" s="146"/>
      <c r="I9" s="146"/>
      <c r="J9" s="146"/>
      <c r="K9" s="147" t="s">
        <v>140</v>
      </c>
    </row>
    <row r="10" spans="1:12" s="66" customFormat="1" ht="24.75" x14ac:dyDescent="0.2">
      <c r="B10" s="144"/>
      <c r="C10" s="145"/>
      <c r="D10" s="70" t="s">
        <v>20</v>
      </c>
      <c r="E10" s="70" t="s">
        <v>141</v>
      </c>
      <c r="F10" s="70" t="s">
        <v>56</v>
      </c>
      <c r="G10" s="149" t="s">
        <v>4</v>
      </c>
      <c r="H10" s="150"/>
      <c r="I10" s="146" t="s">
        <v>21</v>
      </c>
      <c r="J10" s="146"/>
      <c r="K10" s="148"/>
    </row>
    <row r="11" spans="1:12" ht="3.75" customHeight="1" x14ac:dyDescent="0.25">
      <c r="B11" s="137"/>
      <c r="C11" s="137"/>
    </row>
    <row r="12" spans="1:12" ht="12.75" x14ac:dyDescent="0.2">
      <c r="B12" s="72" t="s">
        <v>142</v>
      </c>
      <c r="C12" s="66"/>
      <c r="D12" s="59">
        <v>107285072.81</v>
      </c>
      <c r="E12" s="59">
        <v>10009195.960000001</v>
      </c>
      <c r="F12" s="59">
        <v>117294268.77</v>
      </c>
      <c r="G12" s="85"/>
      <c r="H12" s="59">
        <v>24054675.68</v>
      </c>
      <c r="I12" s="85"/>
      <c r="J12" s="59">
        <v>24054675.68</v>
      </c>
      <c r="K12" s="59">
        <f t="shared" ref="K12" si="0">F12-H12</f>
        <v>93239593.090000004</v>
      </c>
    </row>
    <row r="13" spans="1:12" ht="12.75" x14ac:dyDescent="0.2">
      <c r="B13" s="72" t="s">
        <v>143</v>
      </c>
      <c r="C13" s="66"/>
      <c r="D13" s="59">
        <v>51519646.609999999</v>
      </c>
      <c r="E13" s="59">
        <v>0</v>
      </c>
      <c r="F13" s="59">
        <v>51519646.609999999</v>
      </c>
      <c r="G13" s="86">
        <f t="shared" ref="E13:J13" si="1">SUM(G14:G20)</f>
        <v>0</v>
      </c>
      <c r="H13" s="86">
        <f t="shared" si="1"/>
        <v>15432127.890000001</v>
      </c>
      <c r="I13" s="86">
        <f t="shared" si="1"/>
        <v>0</v>
      </c>
      <c r="J13" s="86">
        <f t="shared" si="1"/>
        <v>15432127.890000001</v>
      </c>
      <c r="K13" s="73">
        <f t="shared" ref="K13:K75" si="2">F13-H13</f>
        <v>36087518.719999999</v>
      </c>
    </row>
    <row r="14" spans="1:12" ht="12.75" x14ac:dyDescent="0.2">
      <c r="B14" s="66"/>
      <c r="C14" s="74" t="s">
        <v>144</v>
      </c>
      <c r="D14" s="87">
        <v>29805119.82</v>
      </c>
      <c r="E14" s="87">
        <v>0</v>
      </c>
      <c r="F14" s="87">
        <v>29805119.82</v>
      </c>
      <c r="H14" s="87">
        <v>10017325.48</v>
      </c>
      <c r="J14" s="87">
        <v>10017325.48</v>
      </c>
      <c r="K14" s="75">
        <f t="shared" si="2"/>
        <v>19787794.34</v>
      </c>
    </row>
    <row r="15" spans="1:12" ht="12.75" x14ac:dyDescent="0.2">
      <c r="B15" s="66"/>
      <c r="C15" s="74" t="s">
        <v>145</v>
      </c>
      <c r="D15" s="87">
        <v>3621856.8</v>
      </c>
      <c r="E15" s="87">
        <v>0</v>
      </c>
      <c r="F15" s="87">
        <v>3621856.8</v>
      </c>
      <c r="H15" s="87">
        <v>2174741.0099999998</v>
      </c>
      <c r="J15" s="87">
        <v>2174741.0099999998</v>
      </c>
      <c r="K15" s="75">
        <f t="shared" si="2"/>
        <v>1447115.79</v>
      </c>
    </row>
    <row r="16" spans="1:12" ht="12.75" x14ac:dyDescent="0.2">
      <c r="B16" s="66"/>
      <c r="C16" s="74" t="s">
        <v>146</v>
      </c>
      <c r="D16" s="87">
        <v>8186931.46</v>
      </c>
      <c r="E16" s="87">
        <v>0</v>
      </c>
      <c r="F16" s="87">
        <v>8186931.46</v>
      </c>
      <c r="H16" s="87">
        <v>1912127.73</v>
      </c>
      <c r="J16" s="87">
        <v>1912127.73</v>
      </c>
      <c r="K16" s="75">
        <f t="shared" si="2"/>
        <v>6274803.7300000004</v>
      </c>
    </row>
    <row r="17" spans="2:11" ht="12.75" x14ac:dyDescent="0.2">
      <c r="B17" s="66"/>
      <c r="C17" s="74" t="s">
        <v>147</v>
      </c>
      <c r="D17" s="87">
        <v>2050522.94</v>
      </c>
      <c r="E17" s="87">
        <v>0</v>
      </c>
      <c r="F17" s="87">
        <v>2050522.94</v>
      </c>
      <c r="H17" s="87">
        <v>0</v>
      </c>
      <c r="J17" s="87">
        <v>0</v>
      </c>
      <c r="K17" s="75">
        <f t="shared" si="2"/>
        <v>2050522.94</v>
      </c>
    </row>
    <row r="18" spans="2:11" ht="12.75" x14ac:dyDescent="0.2">
      <c r="B18" s="66"/>
      <c r="C18" s="74" t="s">
        <v>148</v>
      </c>
      <c r="D18" s="87">
        <v>3702611.15</v>
      </c>
      <c r="E18" s="87">
        <v>0</v>
      </c>
      <c r="F18" s="87">
        <v>3702611.15</v>
      </c>
      <c r="H18" s="87">
        <v>719083.67</v>
      </c>
      <c r="J18" s="87">
        <v>719083.67</v>
      </c>
      <c r="K18" s="75">
        <f t="shared" si="2"/>
        <v>2983527.48</v>
      </c>
    </row>
    <row r="19" spans="2:11" ht="12.75" x14ac:dyDescent="0.2">
      <c r="B19" s="66"/>
      <c r="C19" s="74" t="s">
        <v>149</v>
      </c>
      <c r="D19" s="87">
        <v>2577720.44</v>
      </c>
      <c r="E19" s="87">
        <v>-41000</v>
      </c>
      <c r="F19" s="87">
        <v>2536720.44</v>
      </c>
      <c r="H19" s="87">
        <v>0</v>
      </c>
      <c r="J19" s="87">
        <v>0</v>
      </c>
      <c r="K19" s="75">
        <f t="shared" si="2"/>
        <v>2536720.44</v>
      </c>
    </row>
    <row r="20" spans="2:11" ht="12.75" x14ac:dyDescent="0.2">
      <c r="B20" s="66"/>
      <c r="C20" s="74" t="s">
        <v>150</v>
      </c>
      <c r="D20" s="87">
        <v>1574884</v>
      </c>
      <c r="E20" s="87">
        <v>41000</v>
      </c>
      <c r="F20" s="87">
        <v>1615884</v>
      </c>
      <c r="H20" s="87">
        <v>608850</v>
      </c>
      <c r="J20" s="87">
        <v>608850</v>
      </c>
      <c r="K20" s="75">
        <f t="shared" si="2"/>
        <v>1007034</v>
      </c>
    </row>
    <row r="21" spans="2:11" ht="12.75" x14ac:dyDescent="0.2">
      <c r="B21" s="72" t="s">
        <v>151</v>
      </c>
      <c r="C21" s="66"/>
      <c r="D21" s="59">
        <v>6634256.0999999996</v>
      </c>
      <c r="E21" s="59">
        <v>472293.44</v>
      </c>
      <c r="F21" s="59">
        <v>7106549.54</v>
      </c>
      <c r="G21" s="86">
        <f t="shared" ref="E21:J21" si="3">SUM(G22:G30)</f>
        <v>0</v>
      </c>
      <c r="H21" s="86">
        <f t="shared" si="3"/>
        <v>2233259.13</v>
      </c>
      <c r="I21" s="86">
        <f t="shared" si="3"/>
        <v>0</v>
      </c>
      <c r="J21" s="86">
        <f t="shared" si="3"/>
        <v>2233259.13</v>
      </c>
      <c r="K21" s="73">
        <f t="shared" si="2"/>
        <v>4873290.41</v>
      </c>
    </row>
    <row r="22" spans="2:11" ht="12.75" x14ac:dyDescent="0.2">
      <c r="B22" s="66"/>
      <c r="C22" s="74" t="s">
        <v>152</v>
      </c>
      <c r="D22" s="87">
        <v>1162833.1100000001</v>
      </c>
      <c r="E22" s="87">
        <v>-170915</v>
      </c>
      <c r="F22" s="87">
        <v>991918.11</v>
      </c>
      <c r="H22" s="87">
        <v>136299.39000000001</v>
      </c>
      <c r="I22" s="85"/>
      <c r="J22" s="87">
        <v>136299.39000000001</v>
      </c>
      <c r="K22" s="75">
        <f t="shared" si="2"/>
        <v>855618.72</v>
      </c>
    </row>
    <row r="23" spans="2:11" ht="12.75" x14ac:dyDescent="0.2">
      <c r="B23" s="66"/>
      <c r="C23" s="74" t="s">
        <v>153</v>
      </c>
      <c r="D23" s="87">
        <v>106522.68</v>
      </c>
      <c r="E23" s="87">
        <v>-32510</v>
      </c>
      <c r="F23" s="87">
        <v>74012.679999999993</v>
      </c>
      <c r="H23" s="87">
        <v>0</v>
      </c>
      <c r="I23" s="85"/>
      <c r="J23" s="87">
        <v>0</v>
      </c>
      <c r="K23" s="75">
        <f t="shared" si="2"/>
        <v>74012.679999999993</v>
      </c>
    </row>
    <row r="24" spans="2:11" ht="12.75" x14ac:dyDescent="0.2">
      <c r="B24" s="66"/>
      <c r="C24" s="74" t="s">
        <v>154</v>
      </c>
      <c r="D24" s="87">
        <v>0</v>
      </c>
      <c r="E24" s="87">
        <v>0</v>
      </c>
      <c r="F24" s="87">
        <v>0</v>
      </c>
      <c r="H24" s="87">
        <v>0</v>
      </c>
      <c r="I24" s="85"/>
      <c r="J24" s="87">
        <v>0</v>
      </c>
      <c r="K24" s="75">
        <f t="shared" si="2"/>
        <v>0</v>
      </c>
    </row>
    <row r="25" spans="2:11" ht="12.75" x14ac:dyDescent="0.2">
      <c r="B25" s="66"/>
      <c r="C25" s="74" t="s">
        <v>155</v>
      </c>
      <c r="D25" s="87">
        <v>1052805.5</v>
      </c>
      <c r="E25" s="87">
        <v>-631500</v>
      </c>
      <c r="F25" s="87">
        <v>421305.5</v>
      </c>
      <c r="H25" s="87">
        <v>34104.51</v>
      </c>
      <c r="I25" s="85"/>
      <c r="J25" s="87">
        <v>34104.51</v>
      </c>
      <c r="K25" s="75">
        <f t="shared" si="2"/>
        <v>387200.99</v>
      </c>
    </row>
    <row r="26" spans="2:11" ht="12.75" x14ac:dyDescent="0.2">
      <c r="B26" s="66"/>
      <c r="C26" s="74" t="s">
        <v>156</v>
      </c>
      <c r="D26" s="87">
        <v>217416</v>
      </c>
      <c r="E26" s="87">
        <v>-10000</v>
      </c>
      <c r="F26" s="87">
        <v>207416</v>
      </c>
      <c r="H26" s="87">
        <v>18936.97</v>
      </c>
      <c r="I26" s="85"/>
      <c r="J26" s="87">
        <v>18936.97</v>
      </c>
      <c r="K26" s="75">
        <f t="shared" si="2"/>
        <v>188479.03</v>
      </c>
    </row>
    <row r="27" spans="2:11" ht="12.75" x14ac:dyDescent="0.2">
      <c r="B27" s="66"/>
      <c r="C27" s="74" t="s">
        <v>157</v>
      </c>
      <c r="D27" s="87">
        <v>3342530.87</v>
      </c>
      <c r="E27" s="87">
        <v>1245218.44</v>
      </c>
      <c r="F27" s="87">
        <v>4587749.3099999996</v>
      </c>
      <c r="H27" s="87">
        <v>1857973.13</v>
      </c>
      <c r="I27" s="85"/>
      <c r="J27" s="87">
        <v>1857973.13</v>
      </c>
      <c r="K27" s="75">
        <f t="shared" si="2"/>
        <v>2729776.1799999997</v>
      </c>
    </row>
    <row r="28" spans="2:11" ht="12.75" x14ac:dyDescent="0.2">
      <c r="B28" s="66"/>
      <c r="C28" s="74" t="s">
        <v>158</v>
      </c>
      <c r="D28" s="87">
        <v>45000</v>
      </c>
      <c r="E28" s="87">
        <v>10000</v>
      </c>
      <c r="F28" s="87">
        <v>55000</v>
      </c>
      <c r="H28" s="87">
        <v>6980.81</v>
      </c>
      <c r="I28" s="85"/>
      <c r="J28" s="87">
        <v>6980.81</v>
      </c>
      <c r="K28" s="75">
        <f t="shared" si="2"/>
        <v>48019.19</v>
      </c>
    </row>
    <row r="29" spans="2:11" ht="12.75" x14ac:dyDescent="0.2">
      <c r="B29" s="66"/>
      <c r="C29" s="74" t="s">
        <v>159</v>
      </c>
      <c r="D29" s="87">
        <v>0</v>
      </c>
      <c r="E29" s="87">
        <v>0</v>
      </c>
      <c r="F29" s="87">
        <v>0</v>
      </c>
      <c r="H29" s="87">
        <v>0</v>
      </c>
      <c r="I29" s="85"/>
      <c r="J29" s="87">
        <v>0</v>
      </c>
      <c r="K29" s="75">
        <f t="shared" si="2"/>
        <v>0</v>
      </c>
    </row>
    <row r="30" spans="2:11" ht="12.75" x14ac:dyDescent="0.2">
      <c r="B30" s="66"/>
      <c r="C30" s="74" t="s">
        <v>160</v>
      </c>
      <c r="D30" s="87">
        <v>707147.94</v>
      </c>
      <c r="E30" s="87">
        <v>62000</v>
      </c>
      <c r="F30" s="87">
        <v>769147.94</v>
      </c>
      <c r="H30" s="87">
        <v>178964.32</v>
      </c>
      <c r="I30" s="85"/>
      <c r="J30" s="87">
        <v>178964.32</v>
      </c>
      <c r="K30" s="75">
        <f t="shared" si="2"/>
        <v>590183.61999999988</v>
      </c>
    </row>
    <row r="31" spans="2:11" ht="12.75" x14ac:dyDescent="0.2">
      <c r="B31" s="72" t="s">
        <v>161</v>
      </c>
      <c r="C31" s="66"/>
      <c r="D31" s="86">
        <f>SUM(D32:D40)</f>
        <v>13014685.17</v>
      </c>
      <c r="E31" s="86">
        <f t="shared" ref="E31:J31" si="4">SUM(E32:E40)</f>
        <v>-463097.48</v>
      </c>
      <c r="F31" s="86">
        <f t="shared" si="4"/>
        <v>12551587.689999999</v>
      </c>
      <c r="G31" s="86">
        <f t="shared" si="4"/>
        <v>0</v>
      </c>
      <c r="H31" s="86">
        <f t="shared" si="4"/>
        <v>3339391.6700000004</v>
      </c>
      <c r="I31" s="86">
        <f t="shared" si="4"/>
        <v>0</v>
      </c>
      <c r="J31" s="86">
        <f t="shared" si="4"/>
        <v>3339391.6700000004</v>
      </c>
      <c r="K31" s="73">
        <f t="shared" si="2"/>
        <v>9212196.0199999996</v>
      </c>
    </row>
    <row r="32" spans="2:11" ht="12.75" x14ac:dyDescent="0.2">
      <c r="B32" s="66"/>
      <c r="C32" s="74" t="s">
        <v>162</v>
      </c>
      <c r="D32" s="87">
        <v>1781774.86</v>
      </c>
      <c r="E32" s="87">
        <v>-180000</v>
      </c>
      <c r="F32" s="87">
        <v>1601774.86</v>
      </c>
      <c r="H32" s="87">
        <v>286438.64</v>
      </c>
      <c r="J32" s="87">
        <v>286438.64</v>
      </c>
      <c r="K32" s="75">
        <f t="shared" si="2"/>
        <v>1315336.2200000002</v>
      </c>
    </row>
    <row r="33" spans="2:13" ht="12.75" x14ac:dyDescent="0.2">
      <c r="B33" s="66"/>
      <c r="C33" s="74" t="s">
        <v>163</v>
      </c>
      <c r="D33" s="87">
        <v>914452.04</v>
      </c>
      <c r="E33" s="87">
        <v>-16489.96</v>
      </c>
      <c r="F33" s="87">
        <v>897962.08</v>
      </c>
      <c r="H33" s="87">
        <v>154425.76</v>
      </c>
      <c r="J33" s="87">
        <v>154425.76</v>
      </c>
      <c r="K33" s="75">
        <f t="shared" si="2"/>
        <v>743536.32</v>
      </c>
    </row>
    <row r="34" spans="2:13" ht="12.75" x14ac:dyDescent="0.2">
      <c r="B34" s="66"/>
      <c r="C34" s="74" t="s">
        <v>164</v>
      </c>
      <c r="D34" s="87">
        <v>3712695.84</v>
      </c>
      <c r="E34" s="87">
        <v>4944.16</v>
      </c>
      <c r="F34" s="87">
        <v>3717640</v>
      </c>
      <c r="H34" s="87">
        <v>1833484.57</v>
      </c>
      <c r="J34" s="87">
        <v>1833484.57</v>
      </c>
      <c r="K34" s="75">
        <f t="shared" si="2"/>
        <v>1884155.43</v>
      </c>
    </row>
    <row r="35" spans="2:13" ht="12.75" x14ac:dyDescent="0.2">
      <c r="B35" s="66"/>
      <c r="C35" s="74" t="s">
        <v>165</v>
      </c>
      <c r="D35" s="87">
        <v>2338633.91</v>
      </c>
      <c r="E35" s="87">
        <v>-69646.679999999993</v>
      </c>
      <c r="F35" s="87">
        <v>2268987.23</v>
      </c>
      <c r="H35" s="87">
        <v>729979.41</v>
      </c>
      <c r="J35" s="87">
        <v>729979.41</v>
      </c>
      <c r="K35" s="75">
        <f t="shared" si="2"/>
        <v>1539007.8199999998</v>
      </c>
    </row>
    <row r="36" spans="2:13" ht="12.75" x14ac:dyDescent="0.2">
      <c r="B36" s="66"/>
      <c r="C36" s="74" t="s">
        <v>166</v>
      </c>
      <c r="D36" s="87">
        <v>828292.75</v>
      </c>
      <c r="E36" s="87">
        <v>-5905</v>
      </c>
      <c r="F36" s="87">
        <v>822387.75</v>
      </c>
      <c r="H36" s="87">
        <v>128798.39</v>
      </c>
      <c r="J36" s="87">
        <v>128798.39</v>
      </c>
      <c r="K36" s="75">
        <f t="shared" si="2"/>
        <v>693589.36</v>
      </c>
    </row>
    <row r="37" spans="2:13" ht="12.75" x14ac:dyDescent="0.2">
      <c r="B37" s="66"/>
      <c r="C37" s="74" t="s">
        <v>167</v>
      </c>
      <c r="D37" s="87">
        <v>0</v>
      </c>
      <c r="E37" s="87">
        <v>0</v>
      </c>
      <c r="F37" s="87">
        <v>0</v>
      </c>
      <c r="H37" s="87">
        <v>0</v>
      </c>
      <c r="J37" s="87">
        <v>0</v>
      </c>
      <c r="K37" s="75">
        <f t="shared" si="2"/>
        <v>0</v>
      </c>
    </row>
    <row r="38" spans="2:13" ht="12.75" x14ac:dyDescent="0.2">
      <c r="B38" s="66"/>
      <c r="C38" s="74" t="s">
        <v>168</v>
      </c>
      <c r="D38" s="87">
        <v>2123412.44</v>
      </c>
      <c r="E38" s="87">
        <v>-146000</v>
      </c>
      <c r="F38" s="87">
        <v>1977412.44</v>
      </c>
      <c r="H38" s="87">
        <v>206264.9</v>
      </c>
      <c r="J38" s="87">
        <v>206264.9</v>
      </c>
      <c r="K38" s="75">
        <f t="shared" si="2"/>
        <v>1771147.54</v>
      </c>
    </row>
    <row r="39" spans="2:13" ht="12.75" x14ac:dyDescent="0.2">
      <c r="B39" s="66"/>
      <c r="C39" s="74" t="s">
        <v>169</v>
      </c>
      <c r="D39" s="87">
        <v>154800</v>
      </c>
      <c r="E39" s="87">
        <v>0</v>
      </c>
      <c r="F39" s="87">
        <v>154800</v>
      </c>
      <c r="H39" s="87">
        <v>0</v>
      </c>
      <c r="J39" s="87">
        <v>0</v>
      </c>
      <c r="K39" s="75">
        <f t="shared" si="2"/>
        <v>154800</v>
      </c>
    </row>
    <row r="40" spans="2:13" ht="12.75" x14ac:dyDescent="0.2">
      <c r="B40" s="66"/>
      <c r="C40" s="74" t="s">
        <v>170</v>
      </c>
      <c r="D40" s="87">
        <v>1160623.33</v>
      </c>
      <c r="E40" s="87">
        <v>-50000</v>
      </c>
      <c r="F40" s="87">
        <v>1110623.33</v>
      </c>
      <c r="H40" s="87">
        <v>0</v>
      </c>
      <c r="J40" s="87">
        <v>0</v>
      </c>
      <c r="K40" s="75">
        <f t="shared" si="2"/>
        <v>1110623.33</v>
      </c>
    </row>
    <row r="41" spans="2:13" ht="12.75" x14ac:dyDescent="0.2">
      <c r="B41" s="72" t="s">
        <v>171</v>
      </c>
      <c r="C41" s="66"/>
      <c r="D41" s="86">
        <f>SUM(D42:D50)</f>
        <v>0</v>
      </c>
      <c r="E41" s="86">
        <f t="shared" ref="E41:J41" si="5">SUM(E42:E50)</f>
        <v>0</v>
      </c>
      <c r="F41" s="86">
        <f t="shared" si="5"/>
        <v>0</v>
      </c>
      <c r="G41" s="86">
        <f t="shared" si="5"/>
        <v>0</v>
      </c>
      <c r="H41" s="86">
        <f t="shared" si="5"/>
        <v>0</v>
      </c>
      <c r="I41" s="86">
        <f t="shared" si="5"/>
        <v>0</v>
      </c>
      <c r="J41" s="86">
        <f t="shared" si="5"/>
        <v>0</v>
      </c>
      <c r="K41" s="73">
        <f t="shared" si="2"/>
        <v>0</v>
      </c>
    </row>
    <row r="42" spans="2:13" ht="12.75" x14ac:dyDescent="0.2">
      <c r="B42" s="66"/>
      <c r="C42" s="74" t="s">
        <v>172</v>
      </c>
      <c r="D42" s="84">
        <v>0</v>
      </c>
      <c r="E42" s="84">
        <v>0</v>
      </c>
      <c r="F42" s="84">
        <v>0</v>
      </c>
      <c r="H42" s="84">
        <v>0</v>
      </c>
      <c r="J42" s="84">
        <v>0</v>
      </c>
      <c r="K42" s="75">
        <f t="shared" si="2"/>
        <v>0</v>
      </c>
    </row>
    <row r="43" spans="2:13" ht="12.75" x14ac:dyDescent="0.2">
      <c r="B43" s="66"/>
      <c r="C43" s="74" t="s">
        <v>173</v>
      </c>
      <c r="D43" s="84">
        <v>0</v>
      </c>
      <c r="E43" s="84">
        <v>0</v>
      </c>
      <c r="F43" s="84">
        <v>0</v>
      </c>
      <c r="H43" s="84">
        <v>0</v>
      </c>
      <c r="J43" s="84">
        <v>0</v>
      </c>
      <c r="K43" s="75">
        <f t="shared" si="2"/>
        <v>0</v>
      </c>
    </row>
    <row r="44" spans="2:13" ht="12.75" x14ac:dyDescent="0.2">
      <c r="B44" s="66"/>
      <c r="C44" s="74" t="s">
        <v>174</v>
      </c>
      <c r="D44" s="84">
        <v>0</v>
      </c>
      <c r="E44" s="84">
        <v>0</v>
      </c>
      <c r="F44" s="84">
        <v>0</v>
      </c>
      <c r="H44" s="84">
        <v>0</v>
      </c>
      <c r="J44" s="84">
        <v>0</v>
      </c>
      <c r="K44" s="75">
        <f t="shared" si="2"/>
        <v>0</v>
      </c>
      <c r="M44" s="69">
        <v>360</v>
      </c>
    </row>
    <row r="45" spans="2:13" ht="12.75" x14ac:dyDescent="0.2">
      <c r="B45" s="66"/>
      <c r="C45" s="74" t="s">
        <v>175</v>
      </c>
      <c r="D45" s="84">
        <v>0</v>
      </c>
      <c r="E45" s="84">
        <v>0</v>
      </c>
      <c r="F45" s="84">
        <v>0</v>
      </c>
      <c r="H45" s="84">
        <v>0</v>
      </c>
      <c r="J45" s="84">
        <v>0</v>
      </c>
      <c r="K45" s="75">
        <f t="shared" si="2"/>
        <v>0</v>
      </c>
    </row>
    <row r="46" spans="2:13" ht="12.75" x14ac:dyDescent="0.2">
      <c r="B46" s="66"/>
      <c r="C46" s="74" t="s">
        <v>176</v>
      </c>
      <c r="D46" s="84">
        <v>0</v>
      </c>
      <c r="E46" s="84">
        <v>0</v>
      </c>
      <c r="F46" s="84">
        <v>0</v>
      </c>
      <c r="H46" s="84">
        <v>0</v>
      </c>
      <c r="J46" s="84">
        <v>0</v>
      </c>
      <c r="K46" s="75">
        <f t="shared" si="2"/>
        <v>0</v>
      </c>
    </row>
    <row r="47" spans="2:13" ht="12.75" x14ac:dyDescent="0.2">
      <c r="B47" s="66"/>
      <c r="C47" s="74" t="s">
        <v>177</v>
      </c>
      <c r="D47" s="84">
        <v>0</v>
      </c>
      <c r="E47" s="84">
        <v>0</v>
      </c>
      <c r="F47" s="84">
        <v>0</v>
      </c>
      <c r="H47" s="84">
        <v>0</v>
      </c>
      <c r="J47" s="84">
        <v>0</v>
      </c>
      <c r="K47" s="75">
        <f t="shared" si="2"/>
        <v>0</v>
      </c>
    </row>
    <row r="48" spans="2:13" ht="12.75" x14ac:dyDescent="0.2">
      <c r="B48" s="66"/>
      <c r="C48" s="74" t="s">
        <v>178</v>
      </c>
      <c r="D48" s="84">
        <v>0</v>
      </c>
      <c r="E48" s="84">
        <v>0</v>
      </c>
      <c r="F48" s="84">
        <v>0</v>
      </c>
      <c r="H48" s="84">
        <v>0</v>
      </c>
      <c r="J48" s="84">
        <v>0</v>
      </c>
      <c r="K48" s="75">
        <f t="shared" si="2"/>
        <v>0</v>
      </c>
    </row>
    <row r="49" spans="2:11" ht="12.75" x14ac:dyDescent="0.2">
      <c r="B49" s="66"/>
      <c r="C49" s="74" t="s">
        <v>179</v>
      </c>
      <c r="D49" s="84">
        <v>0</v>
      </c>
      <c r="E49" s="84">
        <v>0</v>
      </c>
      <c r="F49" s="84">
        <v>0</v>
      </c>
      <c r="H49" s="84">
        <v>0</v>
      </c>
      <c r="J49" s="84">
        <v>0</v>
      </c>
      <c r="K49" s="75">
        <f t="shared" si="2"/>
        <v>0</v>
      </c>
    </row>
    <row r="50" spans="2:11" ht="12.75" x14ac:dyDescent="0.2">
      <c r="B50" s="66"/>
      <c r="C50" s="74" t="s">
        <v>180</v>
      </c>
      <c r="D50" s="84">
        <v>0</v>
      </c>
      <c r="E50" s="84">
        <v>0</v>
      </c>
      <c r="F50" s="84">
        <v>0</v>
      </c>
      <c r="H50" s="84">
        <v>0</v>
      </c>
      <c r="J50" s="84">
        <v>0</v>
      </c>
      <c r="K50" s="75">
        <f t="shared" si="2"/>
        <v>0</v>
      </c>
    </row>
    <row r="51" spans="2:11" ht="12.75" x14ac:dyDescent="0.2">
      <c r="B51" s="72" t="s">
        <v>181</v>
      </c>
      <c r="C51" s="66"/>
      <c r="D51" s="86">
        <f>SUM(D52:D60)</f>
        <v>1016484.9299999999</v>
      </c>
      <c r="E51" s="86">
        <f t="shared" ref="E51:J51" si="6">SUM(E52:E60)</f>
        <v>0</v>
      </c>
      <c r="F51" s="86">
        <f t="shared" si="6"/>
        <v>1016484.9299999999</v>
      </c>
      <c r="G51" s="86">
        <f t="shared" si="6"/>
        <v>0</v>
      </c>
      <c r="H51" s="86">
        <f t="shared" si="6"/>
        <v>0</v>
      </c>
      <c r="I51" s="86">
        <f t="shared" si="6"/>
        <v>0</v>
      </c>
      <c r="J51" s="86">
        <f t="shared" si="6"/>
        <v>0</v>
      </c>
      <c r="K51" s="73">
        <f t="shared" si="2"/>
        <v>1016484.9299999999</v>
      </c>
    </row>
    <row r="52" spans="2:11" ht="12.75" x14ac:dyDescent="0.2">
      <c r="B52" s="66"/>
      <c r="C52" s="74" t="s">
        <v>182</v>
      </c>
      <c r="D52" s="87">
        <v>206144.59</v>
      </c>
      <c r="E52" s="87">
        <v>0</v>
      </c>
      <c r="F52" s="87">
        <v>206144.59</v>
      </c>
      <c r="H52" s="84">
        <v>0</v>
      </c>
      <c r="J52" s="84">
        <v>0</v>
      </c>
      <c r="K52" s="75">
        <f t="shared" si="2"/>
        <v>206144.59</v>
      </c>
    </row>
    <row r="53" spans="2:11" ht="12.75" x14ac:dyDescent="0.2">
      <c r="B53" s="66"/>
      <c r="C53" s="74" t="s">
        <v>183</v>
      </c>
      <c r="D53" s="87">
        <v>0</v>
      </c>
      <c r="E53" s="87">
        <v>0</v>
      </c>
      <c r="F53" s="87">
        <v>0</v>
      </c>
      <c r="H53" s="84">
        <v>0</v>
      </c>
      <c r="J53" s="84">
        <v>0</v>
      </c>
      <c r="K53" s="75">
        <f t="shared" si="2"/>
        <v>0</v>
      </c>
    </row>
    <row r="54" spans="2:11" ht="12.75" x14ac:dyDescent="0.2">
      <c r="B54" s="66"/>
      <c r="C54" s="74" t="s">
        <v>184</v>
      </c>
      <c r="D54" s="87">
        <v>0</v>
      </c>
      <c r="E54" s="87">
        <v>0</v>
      </c>
      <c r="F54" s="87">
        <v>0</v>
      </c>
      <c r="H54" s="84">
        <v>0</v>
      </c>
      <c r="J54" s="84">
        <v>0</v>
      </c>
      <c r="K54" s="75">
        <f t="shared" si="2"/>
        <v>0</v>
      </c>
    </row>
    <row r="55" spans="2:11" ht="12.75" x14ac:dyDescent="0.2">
      <c r="B55" s="66"/>
      <c r="C55" s="74" t="s">
        <v>185</v>
      </c>
      <c r="D55" s="87">
        <v>760340.34</v>
      </c>
      <c r="E55" s="87">
        <v>0</v>
      </c>
      <c r="F55" s="87">
        <v>760340.34</v>
      </c>
      <c r="H55" s="84">
        <v>0</v>
      </c>
      <c r="J55" s="84">
        <v>0</v>
      </c>
      <c r="K55" s="75">
        <f t="shared" si="2"/>
        <v>760340.34</v>
      </c>
    </row>
    <row r="56" spans="2:11" ht="12.75" x14ac:dyDescent="0.2">
      <c r="B56" s="66"/>
      <c r="C56" s="74" t="s">
        <v>186</v>
      </c>
      <c r="D56" s="87">
        <v>0</v>
      </c>
      <c r="E56" s="87">
        <v>0</v>
      </c>
      <c r="F56" s="87">
        <v>0</v>
      </c>
      <c r="H56" s="84">
        <v>0</v>
      </c>
      <c r="J56" s="84">
        <v>0</v>
      </c>
      <c r="K56" s="75">
        <f t="shared" si="2"/>
        <v>0</v>
      </c>
    </row>
    <row r="57" spans="2:11" ht="12.75" x14ac:dyDescent="0.2">
      <c r="B57" s="66"/>
      <c r="C57" s="74" t="s">
        <v>187</v>
      </c>
      <c r="D57" s="87">
        <v>50000</v>
      </c>
      <c r="E57" s="87">
        <v>0</v>
      </c>
      <c r="F57" s="87">
        <v>50000</v>
      </c>
      <c r="H57" s="84">
        <v>0</v>
      </c>
      <c r="J57" s="84">
        <v>0</v>
      </c>
      <c r="K57" s="75">
        <f t="shared" si="2"/>
        <v>50000</v>
      </c>
    </row>
    <row r="58" spans="2:11" ht="12.75" x14ac:dyDescent="0.2">
      <c r="B58" s="66"/>
      <c r="C58" s="74" t="s">
        <v>188</v>
      </c>
      <c r="D58" s="87">
        <v>0</v>
      </c>
      <c r="E58" s="87">
        <v>0</v>
      </c>
      <c r="F58" s="87">
        <v>0</v>
      </c>
      <c r="H58" s="84">
        <v>0</v>
      </c>
      <c r="J58" s="84">
        <v>0</v>
      </c>
      <c r="K58" s="75">
        <f t="shared" si="2"/>
        <v>0</v>
      </c>
    </row>
    <row r="59" spans="2:11" ht="12.75" x14ac:dyDescent="0.2">
      <c r="B59" s="66"/>
      <c r="C59" s="74" t="s">
        <v>189</v>
      </c>
      <c r="D59" s="87">
        <v>0</v>
      </c>
      <c r="E59" s="87">
        <v>0</v>
      </c>
      <c r="F59" s="87">
        <v>0</v>
      </c>
      <c r="H59" s="84">
        <v>0</v>
      </c>
      <c r="J59" s="84">
        <v>0</v>
      </c>
      <c r="K59" s="75">
        <f t="shared" si="2"/>
        <v>0</v>
      </c>
    </row>
    <row r="60" spans="2:11" ht="12.75" x14ac:dyDescent="0.2">
      <c r="B60" s="66"/>
      <c r="C60" s="74" t="s">
        <v>190</v>
      </c>
      <c r="D60" s="87">
        <v>0</v>
      </c>
      <c r="E60" s="87">
        <v>0</v>
      </c>
      <c r="F60" s="87">
        <v>0</v>
      </c>
      <c r="H60" s="84">
        <v>0</v>
      </c>
      <c r="J60" s="84">
        <v>0</v>
      </c>
      <c r="K60" s="75">
        <f t="shared" si="2"/>
        <v>0</v>
      </c>
    </row>
    <row r="61" spans="2:11" ht="12.75" x14ac:dyDescent="0.2">
      <c r="B61" s="72" t="s">
        <v>191</v>
      </c>
      <c r="C61" s="66"/>
      <c r="D61" s="86">
        <f>SUM(D62:D64)</f>
        <v>35000000</v>
      </c>
      <c r="E61" s="86">
        <f t="shared" ref="E61:J61" si="7">SUM(E62:E64)</f>
        <v>10000000</v>
      </c>
      <c r="F61" s="86">
        <f t="shared" si="7"/>
        <v>45000000</v>
      </c>
      <c r="G61" s="86">
        <f t="shared" si="7"/>
        <v>0</v>
      </c>
      <c r="H61" s="86">
        <f t="shared" si="7"/>
        <v>3049896.99</v>
      </c>
      <c r="I61" s="86">
        <f t="shared" si="7"/>
        <v>0</v>
      </c>
      <c r="J61" s="86">
        <f t="shared" si="7"/>
        <v>3049896.99</v>
      </c>
      <c r="K61" s="73">
        <f t="shared" si="2"/>
        <v>41950103.009999998</v>
      </c>
    </row>
    <row r="62" spans="2:11" ht="12.75" x14ac:dyDescent="0.2">
      <c r="B62" s="66"/>
      <c r="C62" s="74" t="s">
        <v>192</v>
      </c>
      <c r="D62" s="87">
        <v>35000000</v>
      </c>
      <c r="E62" s="87">
        <v>10000000</v>
      </c>
      <c r="F62" s="87">
        <v>45000000</v>
      </c>
      <c r="H62" s="87">
        <v>3049896.99</v>
      </c>
      <c r="J62" s="87">
        <v>3049896.99</v>
      </c>
      <c r="K62" s="75">
        <f t="shared" si="2"/>
        <v>41950103.009999998</v>
      </c>
    </row>
    <row r="63" spans="2:11" ht="12.75" x14ac:dyDescent="0.2">
      <c r="B63" s="66"/>
      <c r="C63" s="74" t="s">
        <v>193</v>
      </c>
      <c r="D63" s="84">
        <v>0</v>
      </c>
      <c r="E63" s="84">
        <v>0</v>
      </c>
      <c r="F63" s="84">
        <v>0</v>
      </c>
      <c r="H63" s="84">
        <v>0</v>
      </c>
      <c r="J63" s="84">
        <v>0</v>
      </c>
      <c r="K63" s="75">
        <f t="shared" si="2"/>
        <v>0</v>
      </c>
    </row>
    <row r="64" spans="2:11" ht="12.75" x14ac:dyDescent="0.2">
      <c r="B64" s="66"/>
      <c r="C64" s="74" t="s">
        <v>194</v>
      </c>
      <c r="D64" s="84">
        <v>0</v>
      </c>
      <c r="E64" s="84">
        <v>0</v>
      </c>
      <c r="F64" s="84">
        <v>0</v>
      </c>
      <c r="H64" s="84">
        <v>0</v>
      </c>
      <c r="J64" s="84">
        <v>0</v>
      </c>
      <c r="K64" s="75">
        <f t="shared" si="2"/>
        <v>0</v>
      </c>
    </row>
    <row r="65" spans="2:13" ht="12.75" x14ac:dyDescent="0.2">
      <c r="B65" s="72" t="s">
        <v>195</v>
      </c>
      <c r="C65" s="66"/>
      <c r="D65" s="86">
        <v>0</v>
      </c>
      <c r="E65" s="86">
        <v>0</v>
      </c>
      <c r="F65" s="86">
        <v>0</v>
      </c>
      <c r="H65" s="86">
        <v>0</v>
      </c>
      <c r="J65" s="86">
        <v>0</v>
      </c>
      <c r="K65" s="73">
        <f t="shared" si="2"/>
        <v>0</v>
      </c>
    </row>
    <row r="66" spans="2:13" ht="12.75" x14ac:dyDescent="0.2">
      <c r="B66" s="66"/>
      <c r="C66" s="74" t="s">
        <v>196</v>
      </c>
      <c r="D66" s="84">
        <v>0</v>
      </c>
      <c r="E66" s="84">
        <v>0</v>
      </c>
      <c r="F66" s="84">
        <v>0</v>
      </c>
      <c r="H66" s="84">
        <v>0</v>
      </c>
      <c r="J66" s="84">
        <v>0</v>
      </c>
      <c r="K66" s="75">
        <f t="shared" si="2"/>
        <v>0</v>
      </c>
    </row>
    <row r="67" spans="2:13" ht="12.75" x14ac:dyDescent="0.2">
      <c r="B67" s="66"/>
      <c r="C67" s="74" t="s">
        <v>197</v>
      </c>
      <c r="D67" s="84">
        <v>0</v>
      </c>
      <c r="E67" s="84">
        <v>0</v>
      </c>
      <c r="F67" s="84">
        <v>0</v>
      </c>
      <c r="H67" s="84">
        <v>0</v>
      </c>
      <c r="J67" s="84">
        <v>0</v>
      </c>
      <c r="K67" s="75">
        <f t="shared" si="2"/>
        <v>0</v>
      </c>
    </row>
    <row r="68" spans="2:13" ht="12.75" x14ac:dyDescent="0.2">
      <c r="B68" s="66"/>
      <c r="C68" s="74" t="s">
        <v>198</v>
      </c>
      <c r="D68" s="84">
        <v>0</v>
      </c>
      <c r="E68" s="84">
        <v>0</v>
      </c>
      <c r="F68" s="84">
        <v>0</v>
      </c>
      <c r="H68" s="84">
        <v>0</v>
      </c>
      <c r="J68" s="84">
        <v>0</v>
      </c>
      <c r="K68" s="75">
        <f t="shared" si="2"/>
        <v>0</v>
      </c>
    </row>
    <row r="69" spans="2:13" ht="12.75" x14ac:dyDescent="0.2">
      <c r="B69" s="66"/>
      <c r="C69" s="74" t="s">
        <v>199</v>
      </c>
      <c r="D69" s="84">
        <v>0</v>
      </c>
      <c r="E69" s="84">
        <v>0</v>
      </c>
      <c r="F69" s="84">
        <v>0</v>
      </c>
      <c r="H69" s="84">
        <v>0</v>
      </c>
      <c r="J69" s="84">
        <v>0</v>
      </c>
      <c r="K69" s="75">
        <f t="shared" si="2"/>
        <v>0</v>
      </c>
    </row>
    <row r="70" spans="2:13" ht="12.75" x14ac:dyDescent="0.2">
      <c r="B70" s="66"/>
      <c r="C70" s="74" t="s">
        <v>200</v>
      </c>
      <c r="D70" s="84">
        <v>0</v>
      </c>
      <c r="E70" s="84">
        <v>0</v>
      </c>
      <c r="F70" s="84">
        <v>0</v>
      </c>
      <c r="H70" s="84">
        <v>0</v>
      </c>
      <c r="J70" s="84">
        <v>0</v>
      </c>
      <c r="K70" s="75">
        <f t="shared" si="2"/>
        <v>0</v>
      </c>
    </row>
    <row r="71" spans="2:13" ht="12.75" x14ac:dyDescent="0.2">
      <c r="B71" s="66"/>
      <c r="C71" s="74" t="s">
        <v>201</v>
      </c>
      <c r="D71" s="84">
        <v>0</v>
      </c>
      <c r="E71" s="84">
        <v>0</v>
      </c>
      <c r="F71" s="84">
        <v>0</v>
      </c>
      <c r="H71" s="84">
        <v>0</v>
      </c>
      <c r="J71" s="84">
        <v>0</v>
      </c>
      <c r="K71" s="75">
        <f t="shared" si="2"/>
        <v>0</v>
      </c>
    </row>
    <row r="72" spans="2:13" ht="12.75" x14ac:dyDescent="0.2">
      <c r="B72" s="66"/>
      <c r="C72" s="74" t="s">
        <v>202</v>
      </c>
      <c r="D72" s="84">
        <v>0</v>
      </c>
      <c r="E72" s="84">
        <v>0</v>
      </c>
      <c r="F72" s="84">
        <v>0</v>
      </c>
      <c r="H72" s="84">
        <v>0</v>
      </c>
      <c r="J72" s="84">
        <v>0</v>
      </c>
      <c r="K72" s="75">
        <f t="shared" si="2"/>
        <v>0</v>
      </c>
    </row>
    <row r="73" spans="2:13" ht="12.75" x14ac:dyDescent="0.2">
      <c r="B73" s="72" t="s">
        <v>203</v>
      </c>
      <c r="C73" s="66"/>
      <c r="D73" s="86">
        <v>0</v>
      </c>
      <c r="E73" s="86">
        <v>0</v>
      </c>
      <c r="F73" s="86">
        <v>0</v>
      </c>
      <c r="H73" s="86">
        <v>0</v>
      </c>
      <c r="J73" s="86">
        <v>0</v>
      </c>
      <c r="K73" s="73">
        <f t="shared" si="2"/>
        <v>0</v>
      </c>
    </row>
    <row r="74" spans="2:13" ht="12.75" x14ac:dyDescent="0.2">
      <c r="B74" s="66"/>
      <c r="C74" s="74" t="s">
        <v>204</v>
      </c>
      <c r="D74" s="84">
        <v>0</v>
      </c>
      <c r="E74" s="84">
        <v>0</v>
      </c>
      <c r="F74" s="84">
        <v>0</v>
      </c>
      <c r="H74" s="84">
        <v>0</v>
      </c>
      <c r="J74" s="84">
        <v>0</v>
      </c>
      <c r="K74" s="75">
        <f t="shared" si="2"/>
        <v>0</v>
      </c>
    </row>
    <row r="75" spans="2:13" ht="12.75" x14ac:dyDescent="0.2">
      <c r="B75" s="66"/>
      <c r="C75" s="74" t="s">
        <v>205</v>
      </c>
      <c r="D75" s="84">
        <v>0</v>
      </c>
      <c r="E75" s="84">
        <v>0</v>
      </c>
      <c r="F75" s="84">
        <v>0</v>
      </c>
      <c r="H75" s="84">
        <v>0</v>
      </c>
      <c r="J75" s="84">
        <v>0</v>
      </c>
      <c r="K75" s="75">
        <f t="shared" si="2"/>
        <v>0</v>
      </c>
    </row>
    <row r="76" spans="2:13" ht="12.75" x14ac:dyDescent="0.2">
      <c r="B76" s="66"/>
      <c r="C76" s="74" t="s">
        <v>206</v>
      </c>
      <c r="D76" s="84">
        <v>0</v>
      </c>
      <c r="E76" s="84">
        <v>0</v>
      </c>
      <c r="F76" s="84">
        <v>0</v>
      </c>
      <c r="H76" s="84">
        <v>0</v>
      </c>
      <c r="J76" s="84">
        <v>0</v>
      </c>
      <c r="K76" s="75">
        <f t="shared" ref="K76:K139" si="8">F76-H76</f>
        <v>0</v>
      </c>
    </row>
    <row r="77" spans="2:13" ht="12.75" x14ac:dyDescent="0.2">
      <c r="B77" s="72" t="s">
        <v>207</v>
      </c>
      <c r="C77" s="66"/>
      <c r="D77" s="59">
        <v>100000</v>
      </c>
      <c r="E77" s="59">
        <v>0</v>
      </c>
      <c r="F77" s="59">
        <v>100000</v>
      </c>
      <c r="H77" s="86">
        <v>0</v>
      </c>
      <c r="J77" s="86">
        <v>0</v>
      </c>
      <c r="K77" s="73">
        <f t="shared" si="8"/>
        <v>100000</v>
      </c>
      <c r="M77" s="69">
        <v>361</v>
      </c>
    </row>
    <row r="78" spans="2:13" ht="12.75" x14ac:dyDescent="0.2">
      <c r="B78" s="66"/>
      <c r="C78" s="74" t="s">
        <v>208</v>
      </c>
      <c r="D78" s="87">
        <v>0</v>
      </c>
      <c r="E78" s="87">
        <v>0</v>
      </c>
      <c r="F78" s="87">
        <v>0</v>
      </c>
      <c r="H78" s="84">
        <v>0</v>
      </c>
      <c r="J78" s="84">
        <v>0</v>
      </c>
      <c r="K78" s="75">
        <f t="shared" si="8"/>
        <v>0</v>
      </c>
    </row>
    <row r="79" spans="2:13" ht="12.75" x14ac:dyDescent="0.2">
      <c r="B79" s="66"/>
      <c r="C79" s="74" t="s">
        <v>209</v>
      </c>
      <c r="D79" s="87">
        <v>0</v>
      </c>
      <c r="E79" s="87">
        <v>0</v>
      </c>
      <c r="F79" s="87">
        <v>0</v>
      </c>
      <c r="H79" s="84">
        <v>0</v>
      </c>
      <c r="J79" s="84">
        <v>0</v>
      </c>
      <c r="K79" s="75">
        <f t="shared" si="8"/>
        <v>0</v>
      </c>
    </row>
    <row r="80" spans="2:13" ht="12.75" x14ac:dyDescent="0.2">
      <c r="B80" s="66"/>
      <c r="C80" s="74" t="s">
        <v>210</v>
      </c>
      <c r="D80" s="87">
        <v>0</v>
      </c>
      <c r="E80" s="87">
        <v>0</v>
      </c>
      <c r="F80" s="87">
        <v>0</v>
      </c>
      <c r="H80" s="84">
        <v>0</v>
      </c>
      <c r="J80" s="84">
        <v>0</v>
      </c>
      <c r="K80" s="75">
        <f t="shared" si="8"/>
        <v>0</v>
      </c>
    </row>
    <row r="81" spans="2:11" ht="12.75" x14ac:dyDescent="0.2">
      <c r="B81" s="66"/>
      <c r="C81" s="74" t="s">
        <v>211</v>
      </c>
      <c r="D81" s="87">
        <v>0</v>
      </c>
      <c r="E81" s="87">
        <v>0</v>
      </c>
      <c r="F81" s="87">
        <v>0</v>
      </c>
      <c r="H81" s="84">
        <v>0</v>
      </c>
      <c r="J81" s="84">
        <v>0</v>
      </c>
      <c r="K81" s="75">
        <f t="shared" si="8"/>
        <v>0</v>
      </c>
    </row>
    <row r="82" spans="2:11" ht="12.75" x14ac:dyDescent="0.2">
      <c r="B82" s="66"/>
      <c r="C82" s="74" t="s">
        <v>212</v>
      </c>
      <c r="D82" s="87">
        <v>0</v>
      </c>
      <c r="E82" s="87">
        <v>0</v>
      </c>
      <c r="F82" s="87">
        <v>0</v>
      </c>
      <c r="H82" s="84">
        <v>0</v>
      </c>
      <c r="J82" s="84">
        <v>0</v>
      </c>
      <c r="K82" s="75">
        <f t="shared" si="8"/>
        <v>0</v>
      </c>
    </row>
    <row r="83" spans="2:11" ht="12.75" x14ac:dyDescent="0.2">
      <c r="B83" s="66"/>
      <c r="C83" s="74" t="s">
        <v>213</v>
      </c>
      <c r="D83" s="87">
        <v>0</v>
      </c>
      <c r="E83" s="87">
        <v>0</v>
      </c>
      <c r="F83" s="87">
        <v>0</v>
      </c>
      <c r="H83" s="84">
        <v>0</v>
      </c>
      <c r="J83" s="84">
        <v>0</v>
      </c>
      <c r="K83" s="75">
        <f t="shared" si="8"/>
        <v>0</v>
      </c>
    </row>
    <row r="84" spans="2:11" ht="12.75" x14ac:dyDescent="0.2">
      <c r="B84" s="66"/>
      <c r="C84" s="74" t="s">
        <v>214</v>
      </c>
      <c r="D84" s="87">
        <v>100000</v>
      </c>
      <c r="E84" s="87">
        <v>0</v>
      </c>
      <c r="F84" s="87">
        <v>100000</v>
      </c>
      <c r="H84" s="84">
        <v>0</v>
      </c>
      <c r="J84" s="84">
        <v>0</v>
      </c>
      <c r="K84" s="75">
        <f t="shared" si="8"/>
        <v>100000</v>
      </c>
    </row>
    <row r="85" spans="2:11" ht="12.75" x14ac:dyDescent="0.2">
      <c r="B85" s="72" t="s">
        <v>215</v>
      </c>
      <c r="C85" s="66"/>
      <c r="D85" s="59">
        <v>555130478.39999998</v>
      </c>
      <c r="E85" s="59">
        <v>208485038.34999999</v>
      </c>
      <c r="F85" s="59">
        <v>763615516.75</v>
      </c>
      <c r="H85" s="59">
        <v>169899785.03</v>
      </c>
      <c r="J85" s="59">
        <v>169899785.03</v>
      </c>
      <c r="K85" s="73">
        <f t="shared" si="8"/>
        <v>593715731.72000003</v>
      </c>
    </row>
    <row r="86" spans="2:11" ht="12.75" x14ac:dyDescent="0.2">
      <c r="B86" s="72" t="s">
        <v>143</v>
      </c>
      <c r="C86" s="66"/>
      <c r="D86" s="59">
        <v>0</v>
      </c>
      <c r="E86" s="59">
        <v>0</v>
      </c>
      <c r="F86" s="59">
        <v>0</v>
      </c>
      <c r="H86" s="59">
        <v>0</v>
      </c>
      <c r="J86" s="59">
        <v>0</v>
      </c>
      <c r="K86" s="73">
        <f t="shared" si="8"/>
        <v>0</v>
      </c>
    </row>
    <row r="87" spans="2:11" ht="12.75" x14ac:dyDescent="0.2">
      <c r="B87" s="66"/>
      <c r="C87" s="74" t="s">
        <v>144</v>
      </c>
      <c r="D87" s="87">
        <v>0</v>
      </c>
      <c r="E87" s="87">
        <v>0</v>
      </c>
      <c r="F87" s="87">
        <v>0</v>
      </c>
      <c r="H87" s="87">
        <v>0</v>
      </c>
      <c r="J87" s="87">
        <v>0</v>
      </c>
      <c r="K87" s="75">
        <f t="shared" si="8"/>
        <v>0</v>
      </c>
    </row>
    <row r="88" spans="2:11" ht="12.75" x14ac:dyDescent="0.2">
      <c r="B88" s="66"/>
      <c r="C88" s="74" t="s">
        <v>145</v>
      </c>
      <c r="D88" s="87">
        <v>0</v>
      </c>
      <c r="E88" s="87">
        <v>0</v>
      </c>
      <c r="F88" s="87">
        <v>0</v>
      </c>
      <c r="H88" s="87">
        <v>0</v>
      </c>
      <c r="J88" s="87">
        <v>0</v>
      </c>
      <c r="K88" s="75">
        <f t="shared" si="8"/>
        <v>0</v>
      </c>
    </row>
    <row r="89" spans="2:11" ht="12.75" x14ac:dyDescent="0.2">
      <c r="B89" s="66"/>
      <c r="C89" s="74" t="s">
        <v>146</v>
      </c>
      <c r="D89" s="87">
        <v>0</v>
      </c>
      <c r="E89" s="87">
        <v>0</v>
      </c>
      <c r="F89" s="87">
        <v>0</v>
      </c>
      <c r="H89" s="87">
        <v>0</v>
      </c>
      <c r="J89" s="87">
        <v>0</v>
      </c>
      <c r="K89" s="75">
        <f t="shared" si="8"/>
        <v>0</v>
      </c>
    </row>
    <row r="90" spans="2:11" ht="12.75" x14ac:dyDescent="0.2">
      <c r="B90" s="66"/>
      <c r="C90" s="74" t="s">
        <v>147</v>
      </c>
      <c r="D90" s="87">
        <v>0</v>
      </c>
      <c r="E90" s="87">
        <v>0</v>
      </c>
      <c r="F90" s="87">
        <v>0</v>
      </c>
      <c r="H90" s="87">
        <v>0</v>
      </c>
      <c r="J90" s="87">
        <v>0</v>
      </c>
      <c r="K90" s="75">
        <f t="shared" si="8"/>
        <v>0</v>
      </c>
    </row>
    <row r="91" spans="2:11" ht="12.75" x14ac:dyDescent="0.2">
      <c r="B91" s="66"/>
      <c r="C91" s="74" t="s">
        <v>148</v>
      </c>
      <c r="D91" s="87">
        <v>0</v>
      </c>
      <c r="E91" s="87">
        <v>0</v>
      </c>
      <c r="F91" s="87">
        <v>0</v>
      </c>
      <c r="H91" s="87">
        <v>0</v>
      </c>
      <c r="J91" s="87">
        <v>0</v>
      </c>
      <c r="K91" s="75">
        <f t="shared" si="8"/>
        <v>0</v>
      </c>
    </row>
    <row r="92" spans="2:11" ht="12.75" x14ac:dyDescent="0.2">
      <c r="B92" s="66"/>
      <c r="C92" s="74" t="s">
        <v>149</v>
      </c>
      <c r="D92" s="87">
        <v>0</v>
      </c>
      <c r="E92" s="87">
        <v>0</v>
      </c>
      <c r="F92" s="87">
        <v>0</v>
      </c>
      <c r="H92" s="87">
        <v>0</v>
      </c>
      <c r="J92" s="87">
        <v>0</v>
      </c>
      <c r="K92" s="75">
        <f t="shared" si="8"/>
        <v>0</v>
      </c>
    </row>
    <row r="93" spans="2:11" ht="12.75" x14ac:dyDescent="0.2">
      <c r="B93" s="66"/>
      <c r="C93" s="74" t="s">
        <v>150</v>
      </c>
      <c r="D93" s="87">
        <v>0</v>
      </c>
      <c r="E93" s="87">
        <v>0</v>
      </c>
      <c r="F93" s="87">
        <v>0</v>
      </c>
      <c r="H93" s="87">
        <v>0</v>
      </c>
      <c r="J93" s="87">
        <v>0</v>
      </c>
      <c r="K93" s="75">
        <f t="shared" si="8"/>
        <v>0</v>
      </c>
    </row>
    <row r="94" spans="2:11" ht="12.75" x14ac:dyDescent="0.2">
      <c r="B94" s="72" t="s">
        <v>151</v>
      </c>
      <c r="C94" s="66"/>
      <c r="D94" s="59">
        <v>0</v>
      </c>
      <c r="E94" s="59">
        <v>0</v>
      </c>
      <c r="F94" s="59">
        <v>0</v>
      </c>
      <c r="H94" s="59">
        <v>0</v>
      </c>
      <c r="J94" s="59">
        <v>0</v>
      </c>
      <c r="K94" s="73">
        <f t="shared" si="8"/>
        <v>0</v>
      </c>
    </row>
    <row r="95" spans="2:11" ht="12.75" x14ac:dyDescent="0.2">
      <c r="B95" s="66"/>
      <c r="C95" s="74" t="s">
        <v>152</v>
      </c>
      <c r="D95" s="87">
        <v>0</v>
      </c>
      <c r="E95" s="87">
        <v>0</v>
      </c>
      <c r="F95" s="87">
        <v>0</v>
      </c>
      <c r="H95" s="87">
        <v>0</v>
      </c>
      <c r="J95" s="87">
        <v>0</v>
      </c>
      <c r="K95" s="75">
        <f t="shared" si="8"/>
        <v>0</v>
      </c>
    </row>
    <row r="96" spans="2:11" ht="12.75" x14ac:dyDescent="0.2">
      <c r="B96" s="66"/>
      <c r="C96" s="74" t="s">
        <v>153</v>
      </c>
      <c r="D96" s="87">
        <v>0</v>
      </c>
      <c r="E96" s="87">
        <v>0</v>
      </c>
      <c r="F96" s="87">
        <v>0</v>
      </c>
      <c r="H96" s="87">
        <v>0</v>
      </c>
      <c r="J96" s="87">
        <v>0</v>
      </c>
      <c r="K96" s="75">
        <f t="shared" si="8"/>
        <v>0</v>
      </c>
    </row>
    <row r="97" spans="2:13" ht="12.75" x14ac:dyDescent="0.2">
      <c r="B97" s="66"/>
      <c r="C97" s="74" t="s">
        <v>154</v>
      </c>
      <c r="D97" s="87">
        <v>0</v>
      </c>
      <c r="E97" s="87">
        <v>0</v>
      </c>
      <c r="F97" s="87">
        <v>0</v>
      </c>
      <c r="H97" s="87">
        <v>0</v>
      </c>
      <c r="J97" s="87">
        <v>0</v>
      </c>
      <c r="K97" s="75">
        <f t="shared" si="8"/>
        <v>0</v>
      </c>
    </row>
    <row r="98" spans="2:13" ht="12.75" x14ac:dyDescent="0.2">
      <c r="B98" s="66"/>
      <c r="C98" s="74" t="s">
        <v>155</v>
      </c>
      <c r="D98" s="87">
        <v>0</v>
      </c>
      <c r="E98" s="87">
        <v>0</v>
      </c>
      <c r="F98" s="87">
        <v>0</v>
      </c>
      <c r="H98" s="87">
        <v>0</v>
      </c>
      <c r="J98" s="87">
        <v>0</v>
      </c>
      <c r="K98" s="75">
        <f t="shared" si="8"/>
        <v>0</v>
      </c>
    </row>
    <row r="99" spans="2:13" ht="12.75" x14ac:dyDescent="0.2">
      <c r="B99" s="66"/>
      <c r="C99" s="74" t="s">
        <v>156</v>
      </c>
      <c r="D99" s="87">
        <v>0</v>
      </c>
      <c r="E99" s="87">
        <v>0</v>
      </c>
      <c r="F99" s="87">
        <v>0</v>
      </c>
      <c r="H99" s="87">
        <v>0</v>
      </c>
      <c r="J99" s="87">
        <v>0</v>
      </c>
      <c r="K99" s="75">
        <f t="shared" si="8"/>
        <v>0</v>
      </c>
    </row>
    <row r="100" spans="2:13" ht="12.75" x14ac:dyDescent="0.2">
      <c r="B100" s="66"/>
      <c r="C100" s="74" t="s">
        <v>157</v>
      </c>
      <c r="D100" s="87">
        <v>0</v>
      </c>
      <c r="E100" s="87">
        <v>0</v>
      </c>
      <c r="F100" s="87">
        <v>0</v>
      </c>
      <c r="H100" s="87">
        <v>0</v>
      </c>
      <c r="J100" s="87">
        <v>0</v>
      </c>
      <c r="K100" s="75">
        <f t="shared" si="8"/>
        <v>0</v>
      </c>
    </row>
    <row r="101" spans="2:13" ht="12.75" x14ac:dyDescent="0.2">
      <c r="B101" s="66"/>
      <c r="C101" s="74" t="s">
        <v>158</v>
      </c>
      <c r="D101" s="87">
        <v>0</v>
      </c>
      <c r="E101" s="87">
        <v>0</v>
      </c>
      <c r="F101" s="87">
        <v>0</v>
      </c>
      <c r="H101" s="87">
        <v>0</v>
      </c>
      <c r="J101" s="87">
        <v>0</v>
      </c>
      <c r="K101" s="75">
        <f t="shared" si="8"/>
        <v>0</v>
      </c>
    </row>
    <row r="102" spans="2:13" ht="12.75" x14ac:dyDescent="0.2">
      <c r="B102" s="66"/>
      <c r="C102" s="74" t="s">
        <v>159</v>
      </c>
      <c r="D102" s="87">
        <v>0</v>
      </c>
      <c r="E102" s="87">
        <v>0</v>
      </c>
      <c r="F102" s="87">
        <v>0</v>
      </c>
      <c r="H102" s="87">
        <v>0</v>
      </c>
      <c r="J102" s="87">
        <v>0</v>
      </c>
      <c r="K102" s="75">
        <f t="shared" si="8"/>
        <v>0</v>
      </c>
    </row>
    <row r="103" spans="2:13" ht="12.75" x14ac:dyDescent="0.2">
      <c r="B103" s="66"/>
      <c r="C103" s="74" t="s">
        <v>160</v>
      </c>
      <c r="D103" s="87">
        <v>0</v>
      </c>
      <c r="E103" s="87">
        <v>0</v>
      </c>
      <c r="F103" s="87">
        <v>0</v>
      </c>
      <c r="H103" s="87">
        <v>0</v>
      </c>
      <c r="J103" s="87">
        <v>0</v>
      </c>
      <c r="K103" s="75">
        <f t="shared" si="8"/>
        <v>0</v>
      </c>
    </row>
    <row r="104" spans="2:13" ht="12.75" x14ac:dyDescent="0.2">
      <c r="B104" s="72" t="s">
        <v>161</v>
      </c>
      <c r="C104" s="66"/>
      <c r="D104" s="59">
        <v>0</v>
      </c>
      <c r="E104" s="59">
        <v>0</v>
      </c>
      <c r="F104" s="59">
        <v>0</v>
      </c>
      <c r="H104" s="59">
        <v>0</v>
      </c>
      <c r="J104" s="59">
        <v>0</v>
      </c>
      <c r="K104" s="73">
        <f t="shared" si="8"/>
        <v>0</v>
      </c>
    </row>
    <row r="105" spans="2:13" ht="12.75" x14ac:dyDescent="0.2">
      <c r="B105" s="66"/>
      <c r="C105" s="74" t="s">
        <v>162</v>
      </c>
      <c r="D105" s="87">
        <v>0</v>
      </c>
      <c r="E105" s="87">
        <v>0</v>
      </c>
      <c r="F105" s="87">
        <v>0</v>
      </c>
      <c r="H105" s="87">
        <v>0</v>
      </c>
      <c r="J105" s="87">
        <v>0</v>
      </c>
      <c r="K105" s="75">
        <f t="shared" si="8"/>
        <v>0</v>
      </c>
    </row>
    <row r="106" spans="2:13" ht="12.75" x14ac:dyDescent="0.2">
      <c r="B106" s="66"/>
      <c r="C106" s="74" t="s">
        <v>163</v>
      </c>
      <c r="D106" s="87">
        <v>0</v>
      </c>
      <c r="E106" s="87">
        <v>0</v>
      </c>
      <c r="F106" s="87">
        <v>0</v>
      </c>
      <c r="H106" s="87">
        <v>0</v>
      </c>
      <c r="J106" s="87">
        <v>0</v>
      </c>
      <c r="K106" s="75">
        <f t="shared" si="8"/>
        <v>0</v>
      </c>
    </row>
    <row r="107" spans="2:13" ht="12.75" x14ac:dyDescent="0.2">
      <c r="B107" s="66"/>
      <c r="C107" s="74" t="s">
        <v>164</v>
      </c>
      <c r="D107" s="87">
        <v>0</v>
      </c>
      <c r="E107" s="87">
        <v>0</v>
      </c>
      <c r="F107" s="87">
        <v>0</v>
      </c>
      <c r="H107" s="87">
        <v>0</v>
      </c>
      <c r="J107" s="87">
        <v>0</v>
      </c>
      <c r="K107" s="75">
        <f t="shared" si="8"/>
        <v>0</v>
      </c>
    </row>
    <row r="108" spans="2:13" ht="12.75" x14ac:dyDescent="0.2">
      <c r="B108" s="66"/>
      <c r="C108" s="74" t="s">
        <v>165</v>
      </c>
      <c r="D108" s="87">
        <v>0</v>
      </c>
      <c r="E108" s="87">
        <v>0</v>
      </c>
      <c r="F108" s="87">
        <v>0</v>
      </c>
      <c r="H108" s="87">
        <v>0</v>
      </c>
      <c r="J108" s="87">
        <v>0</v>
      </c>
      <c r="K108" s="75">
        <f t="shared" si="8"/>
        <v>0</v>
      </c>
    </row>
    <row r="109" spans="2:13" ht="12.75" x14ac:dyDescent="0.2">
      <c r="B109" s="66"/>
      <c r="C109" s="74" t="s">
        <v>166</v>
      </c>
      <c r="D109" s="87">
        <v>0</v>
      </c>
      <c r="E109" s="87">
        <v>0</v>
      </c>
      <c r="F109" s="87">
        <v>0</v>
      </c>
      <c r="H109" s="87">
        <v>0</v>
      </c>
      <c r="J109" s="87">
        <v>0</v>
      </c>
      <c r="K109" s="75">
        <f t="shared" si="8"/>
        <v>0</v>
      </c>
    </row>
    <row r="110" spans="2:13" ht="12.75" x14ac:dyDescent="0.2">
      <c r="B110" s="66"/>
      <c r="C110" s="74" t="s">
        <v>167</v>
      </c>
      <c r="D110" s="87">
        <v>0</v>
      </c>
      <c r="E110" s="87">
        <v>0</v>
      </c>
      <c r="F110" s="87">
        <v>0</v>
      </c>
      <c r="H110" s="87">
        <v>0</v>
      </c>
      <c r="J110" s="87">
        <v>0</v>
      </c>
      <c r="K110" s="75">
        <f t="shared" si="8"/>
        <v>0</v>
      </c>
      <c r="M110" s="69">
        <v>362</v>
      </c>
    </row>
    <row r="111" spans="2:13" ht="12.75" x14ac:dyDescent="0.2">
      <c r="B111" s="66"/>
      <c r="C111" s="74" t="s">
        <v>168</v>
      </c>
      <c r="D111" s="87">
        <v>0</v>
      </c>
      <c r="E111" s="87">
        <v>0</v>
      </c>
      <c r="F111" s="87">
        <v>0</v>
      </c>
      <c r="H111" s="87">
        <v>0</v>
      </c>
      <c r="J111" s="87">
        <v>0</v>
      </c>
      <c r="K111" s="75">
        <f t="shared" si="8"/>
        <v>0</v>
      </c>
    </row>
    <row r="112" spans="2:13" ht="12.75" x14ac:dyDescent="0.2">
      <c r="B112" s="66"/>
      <c r="C112" s="74" t="s">
        <v>169</v>
      </c>
      <c r="D112" s="87">
        <v>0</v>
      </c>
      <c r="E112" s="87">
        <v>0</v>
      </c>
      <c r="F112" s="87">
        <v>0</v>
      </c>
      <c r="H112" s="87">
        <v>0</v>
      </c>
      <c r="J112" s="87">
        <v>0</v>
      </c>
      <c r="K112" s="75">
        <f t="shared" si="8"/>
        <v>0</v>
      </c>
    </row>
    <row r="113" spans="2:11" ht="12.75" x14ac:dyDescent="0.2">
      <c r="B113" s="66"/>
      <c r="C113" s="74" t="s">
        <v>170</v>
      </c>
      <c r="D113" s="87">
        <v>0</v>
      </c>
      <c r="E113" s="87">
        <v>0</v>
      </c>
      <c r="F113" s="87">
        <v>0</v>
      </c>
      <c r="H113" s="87">
        <v>0</v>
      </c>
      <c r="J113" s="87">
        <v>0</v>
      </c>
      <c r="K113" s="75">
        <f t="shared" si="8"/>
        <v>0</v>
      </c>
    </row>
    <row r="114" spans="2:11" ht="12.75" x14ac:dyDescent="0.2">
      <c r="B114" s="72" t="s">
        <v>171</v>
      </c>
      <c r="C114" s="66"/>
      <c r="D114" s="59">
        <v>0</v>
      </c>
      <c r="E114" s="59">
        <v>0</v>
      </c>
      <c r="F114" s="59">
        <v>0</v>
      </c>
      <c r="H114" s="59">
        <v>0</v>
      </c>
      <c r="J114" s="59">
        <v>0</v>
      </c>
      <c r="K114" s="73">
        <f t="shared" si="8"/>
        <v>0</v>
      </c>
    </row>
    <row r="115" spans="2:11" ht="12.75" x14ac:dyDescent="0.2">
      <c r="B115" s="66"/>
      <c r="C115" s="74" t="s">
        <v>172</v>
      </c>
      <c r="D115" s="87">
        <v>0</v>
      </c>
      <c r="E115" s="87">
        <v>0</v>
      </c>
      <c r="F115" s="87">
        <v>0</v>
      </c>
      <c r="H115" s="87">
        <v>0</v>
      </c>
      <c r="J115" s="87">
        <v>0</v>
      </c>
      <c r="K115" s="75">
        <f t="shared" si="8"/>
        <v>0</v>
      </c>
    </row>
    <row r="116" spans="2:11" ht="12.75" x14ac:dyDescent="0.2">
      <c r="B116" s="66"/>
      <c r="C116" s="74" t="s">
        <v>173</v>
      </c>
      <c r="D116" s="87">
        <v>0</v>
      </c>
      <c r="E116" s="87">
        <v>0</v>
      </c>
      <c r="F116" s="87">
        <v>0</v>
      </c>
      <c r="H116" s="87">
        <v>0</v>
      </c>
      <c r="J116" s="87">
        <v>0</v>
      </c>
      <c r="K116" s="75">
        <f t="shared" si="8"/>
        <v>0</v>
      </c>
    </row>
    <row r="117" spans="2:11" ht="12.75" x14ac:dyDescent="0.2">
      <c r="B117" s="66"/>
      <c r="C117" s="74" t="s">
        <v>174</v>
      </c>
      <c r="D117" s="87">
        <v>0</v>
      </c>
      <c r="E117" s="87">
        <v>0</v>
      </c>
      <c r="F117" s="87">
        <v>0</v>
      </c>
      <c r="H117" s="87">
        <v>0</v>
      </c>
      <c r="J117" s="87">
        <v>0</v>
      </c>
      <c r="K117" s="75">
        <f t="shared" si="8"/>
        <v>0</v>
      </c>
    </row>
    <row r="118" spans="2:11" ht="12.75" x14ac:dyDescent="0.2">
      <c r="B118" s="66"/>
      <c r="C118" s="74" t="s">
        <v>175</v>
      </c>
      <c r="D118" s="87">
        <v>0</v>
      </c>
      <c r="E118" s="87">
        <v>0</v>
      </c>
      <c r="F118" s="87">
        <v>0</v>
      </c>
      <c r="H118" s="87">
        <v>0</v>
      </c>
      <c r="J118" s="87">
        <v>0</v>
      </c>
      <c r="K118" s="75">
        <f t="shared" si="8"/>
        <v>0</v>
      </c>
    </row>
    <row r="119" spans="2:11" ht="12.75" x14ac:dyDescent="0.2">
      <c r="B119" s="66"/>
      <c r="C119" s="74" t="s">
        <v>176</v>
      </c>
      <c r="D119" s="87">
        <v>0</v>
      </c>
      <c r="E119" s="87">
        <v>0</v>
      </c>
      <c r="F119" s="87">
        <v>0</v>
      </c>
      <c r="H119" s="87">
        <v>0</v>
      </c>
      <c r="J119" s="87">
        <v>0</v>
      </c>
      <c r="K119" s="75">
        <f t="shared" si="8"/>
        <v>0</v>
      </c>
    </row>
    <row r="120" spans="2:11" ht="12.75" x14ac:dyDescent="0.2">
      <c r="B120" s="66"/>
      <c r="C120" s="74" t="s">
        <v>177</v>
      </c>
      <c r="D120" s="87">
        <v>0</v>
      </c>
      <c r="E120" s="87">
        <v>0</v>
      </c>
      <c r="F120" s="87">
        <v>0</v>
      </c>
      <c r="H120" s="87">
        <v>0</v>
      </c>
      <c r="J120" s="87">
        <v>0</v>
      </c>
      <c r="K120" s="75">
        <f t="shared" si="8"/>
        <v>0</v>
      </c>
    </row>
    <row r="121" spans="2:11" ht="12.75" x14ac:dyDescent="0.2">
      <c r="B121" s="66"/>
      <c r="C121" s="74" t="s">
        <v>178</v>
      </c>
      <c r="D121" s="87">
        <v>0</v>
      </c>
      <c r="E121" s="87">
        <v>0</v>
      </c>
      <c r="F121" s="87">
        <v>0</v>
      </c>
      <c r="H121" s="87">
        <v>0</v>
      </c>
      <c r="J121" s="87">
        <v>0</v>
      </c>
      <c r="K121" s="75">
        <f t="shared" si="8"/>
        <v>0</v>
      </c>
    </row>
    <row r="122" spans="2:11" ht="12.75" x14ac:dyDescent="0.2">
      <c r="B122" s="66"/>
      <c r="C122" s="74" t="s">
        <v>179</v>
      </c>
      <c r="D122" s="87">
        <v>0</v>
      </c>
      <c r="E122" s="87">
        <v>0</v>
      </c>
      <c r="F122" s="87">
        <v>0</v>
      </c>
      <c r="H122" s="87">
        <v>0</v>
      </c>
      <c r="J122" s="87">
        <v>0</v>
      </c>
      <c r="K122" s="75">
        <f t="shared" si="8"/>
        <v>0</v>
      </c>
    </row>
    <row r="123" spans="2:11" ht="12.75" x14ac:dyDescent="0.2">
      <c r="B123" s="66"/>
      <c r="C123" s="74" t="s">
        <v>180</v>
      </c>
      <c r="D123" s="87">
        <v>0</v>
      </c>
      <c r="E123" s="87">
        <v>0</v>
      </c>
      <c r="F123" s="87">
        <v>0</v>
      </c>
      <c r="H123" s="87">
        <v>0</v>
      </c>
      <c r="J123" s="87">
        <v>0</v>
      </c>
      <c r="K123" s="75">
        <f t="shared" si="8"/>
        <v>0</v>
      </c>
    </row>
    <row r="124" spans="2:11" ht="12.75" x14ac:dyDescent="0.2">
      <c r="B124" s="72" t="s">
        <v>181</v>
      </c>
      <c r="C124" s="66"/>
      <c r="D124" s="59">
        <v>0</v>
      </c>
      <c r="E124" s="59">
        <v>0</v>
      </c>
      <c r="F124" s="59">
        <v>0</v>
      </c>
      <c r="H124" s="59">
        <v>0</v>
      </c>
      <c r="J124" s="59">
        <v>0</v>
      </c>
      <c r="K124" s="73">
        <f t="shared" si="8"/>
        <v>0</v>
      </c>
    </row>
    <row r="125" spans="2:11" ht="12.75" x14ac:dyDescent="0.2">
      <c r="B125" s="66"/>
      <c r="C125" s="74" t="s">
        <v>182</v>
      </c>
      <c r="D125" s="87">
        <v>0</v>
      </c>
      <c r="E125" s="87">
        <v>0</v>
      </c>
      <c r="F125" s="87">
        <v>0</v>
      </c>
      <c r="H125" s="87">
        <v>0</v>
      </c>
      <c r="J125" s="87">
        <v>0</v>
      </c>
      <c r="K125" s="75">
        <f t="shared" si="8"/>
        <v>0</v>
      </c>
    </row>
    <row r="126" spans="2:11" ht="12.75" x14ac:dyDescent="0.2">
      <c r="B126" s="66"/>
      <c r="C126" s="74" t="s">
        <v>183</v>
      </c>
      <c r="D126" s="87">
        <v>0</v>
      </c>
      <c r="E126" s="87">
        <v>0</v>
      </c>
      <c r="F126" s="87">
        <v>0</v>
      </c>
      <c r="H126" s="87">
        <v>0</v>
      </c>
      <c r="J126" s="87">
        <v>0</v>
      </c>
      <c r="K126" s="75">
        <f t="shared" si="8"/>
        <v>0</v>
      </c>
    </row>
    <row r="127" spans="2:11" ht="12.75" x14ac:dyDescent="0.2">
      <c r="B127" s="66"/>
      <c r="C127" s="74" t="s">
        <v>184</v>
      </c>
      <c r="D127" s="87">
        <v>0</v>
      </c>
      <c r="E127" s="87">
        <v>0</v>
      </c>
      <c r="F127" s="87">
        <v>0</v>
      </c>
      <c r="H127" s="87">
        <v>0</v>
      </c>
      <c r="J127" s="87">
        <v>0</v>
      </c>
      <c r="K127" s="75">
        <f t="shared" si="8"/>
        <v>0</v>
      </c>
    </row>
    <row r="128" spans="2:11" ht="12.75" x14ac:dyDescent="0.2">
      <c r="B128" s="66"/>
      <c r="C128" s="74" t="s">
        <v>185</v>
      </c>
      <c r="D128" s="87">
        <v>0</v>
      </c>
      <c r="E128" s="87">
        <v>0</v>
      </c>
      <c r="F128" s="87">
        <v>0</v>
      </c>
      <c r="H128" s="87">
        <v>0</v>
      </c>
      <c r="J128" s="87">
        <v>0</v>
      </c>
      <c r="K128" s="75">
        <f t="shared" si="8"/>
        <v>0</v>
      </c>
    </row>
    <row r="129" spans="2:13" ht="12.75" x14ac:dyDescent="0.2">
      <c r="B129" s="66"/>
      <c r="C129" s="74" t="s">
        <v>186</v>
      </c>
      <c r="D129" s="87">
        <v>0</v>
      </c>
      <c r="E129" s="87">
        <v>0</v>
      </c>
      <c r="F129" s="87">
        <v>0</v>
      </c>
      <c r="H129" s="87">
        <v>0</v>
      </c>
      <c r="J129" s="87">
        <v>0</v>
      </c>
      <c r="K129" s="75">
        <f t="shared" si="8"/>
        <v>0</v>
      </c>
    </row>
    <row r="130" spans="2:13" ht="12.75" x14ac:dyDescent="0.2">
      <c r="B130" s="66"/>
      <c r="C130" s="74" t="s">
        <v>187</v>
      </c>
      <c r="D130" s="87">
        <v>0</v>
      </c>
      <c r="E130" s="87">
        <v>0</v>
      </c>
      <c r="F130" s="87">
        <v>0</v>
      </c>
      <c r="H130" s="87">
        <v>0</v>
      </c>
      <c r="J130" s="87">
        <v>0</v>
      </c>
      <c r="K130" s="75">
        <f t="shared" si="8"/>
        <v>0</v>
      </c>
    </row>
    <row r="131" spans="2:13" ht="12.75" x14ac:dyDescent="0.2">
      <c r="B131" s="66"/>
      <c r="C131" s="74" t="s">
        <v>188</v>
      </c>
      <c r="D131" s="87">
        <v>0</v>
      </c>
      <c r="E131" s="87">
        <v>0</v>
      </c>
      <c r="F131" s="87">
        <v>0</v>
      </c>
      <c r="H131" s="87">
        <v>0</v>
      </c>
      <c r="J131" s="87">
        <v>0</v>
      </c>
      <c r="K131" s="75">
        <f t="shared" si="8"/>
        <v>0</v>
      </c>
    </row>
    <row r="132" spans="2:13" ht="12.75" x14ac:dyDescent="0.2">
      <c r="B132" s="66"/>
      <c r="C132" s="74" t="s">
        <v>189</v>
      </c>
      <c r="D132" s="87">
        <v>0</v>
      </c>
      <c r="E132" s="87">
        <v>0</v>
      </c>
      <c r="F132" s="87">
        <v>0</v>
      </c>
      <c r="H132" s="87">
        <v>0</v>
      </c>
      <c r="J132" s="87">
        <v>0</v>
      </c>
      <c r="K132" s="75">
        <f t="shared" si="8"/>
        <v>0</v>
      </c>
    </row>
    <row r="133" spans="2:13" ht="12.75" x14ac:dyDescent="0.2">
      <c r="B133" s="66"/>
      <c r="C133" s="74" t="s">
        <v>190</v>
      </c>
      <c r="D133" s="87">
        <v>0</v>
      </c>
      <c r="E133" s="87">
        <v>0</v>
      </c>
      <c r="F133" s="87">
        <v>0</v>
      </c>
      <c r="H133" s="87">
        <v>0</v>
      </c>
      <c r="J133" s="87">
        <v>0</v>
      </c>
      <c r="K133" s="75">
        <f t="shared" si="8"/>
        <v>0</v>
      </c>
    </row>
    <row r="134" spans="2:13" ht="12.75" x14ac:dyDescent="0.2">
      <c r="B134" s="72" t="s">
        <v>191</v>
      </c>
      <c r="C134" s="66"/>
      <c r="D134" s="59">
        <v>555130478.39999998</v>
      </c>
      <c r="E134" s="59">
        <v>208485038.34999999</v>
      </c>
      <c r="F134" s="59">
        <v>763615516.75</v>
      </c>
      <c r="H134" s="59">
        <v>169899785.03</v>
      </c>
      <c r="J134" s="59">
        <v>169899785.03</v>
      </c>
      <c r="K134" s="73">
        <f t="shared" si="8"/>
        <v>593715731.72000003</v>
      </c>
    </row>
    <row r="135" spans="2:13" ht="12.75" x14ac:dyDescent="0.2">
      <c r="B135" s="66"/>
      <c r="C135" s="74" t="s">
        <v>192</v>
      </c>
      <c r="D135" s="87">
        <v>555130478.39999998</v>
      </c>
      <c r="E135" s="87">
        <v>207700038.34999999</v>
      </c>
      <c r="F135" s="87">
        <v>762830516.75</v>
      </c>
      <c r="H135" s="87">
        <v>169899785.03</v>
      </c>
      <c r="J135" s="87">
        <v>169899785.03</v>
      </c>
      <c r="K135" s="75">
        <f t="shared" si="8"/>
        <v>592930731.72000003</v>
      </c>
    </row>
    <row r="136" spans="2:13" ht="12.75" x14ac:dyDescent="0.2">
      <c r="B136" s="66"/>
      <c r="C136" s="74" t="s">
        <v>193</v>
      </c>
      <c r="D136" s="87">
        <v>0</v>
      </c>
      <c r="E136" s="87">
        <v>0</v>
      </c>
      <c r="F136" s="87">
        <v>0</v>
      </c>
      <c r="H136" s="87">
        <v>0</v>
      </c>
      <c r="J136" s="87">
        <v>0</v>
      </c>
      <c r="K136" s="75">
        <f t="shared" si="8"/>
        <v>0</v>
      </c>
    </row>
    <row r="137" spans="2:13" ht="12.75" x14ac:dyDescent="0.2">
      <c r="B137" s="66"/>
      <c r="C137" s="74" t="s">
        <v>194</v>
      </c>
      <c r="D137" s="87">
        <v>0</v>
      </c>
      <c r="E137" s="87">
        <v>785000</v>
      </c>
      <c r="F137" s="87">
        <v>785000</v>
      </c>
      <c r="H137" s="87">
        <v>0</v>
      </c>
      <c r="J137" s="87">
        <v>0</v>
      </c>
      <c r="K137" s="75">
        <f t="shared" si="8"/>
        <v>785000</v>
      </c>
    </row>
    <row r="138" spans="2:13" ht="12.75" x14ac:dyDescent="0.2">
      <c r="B138" s="72" t="s">
        <v>195</v>
      </c>
      <c r="C138" s="66"/>
      <c r="D138" s="59">
        <v>0</v>
      </c>
      <c r="E138" s="59">
        <v>0</v>
      </c>
      <c r="F138" s="59">
        <v>0</v>
      </c>
      <c r="H138" s="59">
        <v>0</v>
      </c>
      <c r="J138" s="59">
        <v>0</v>
      </c>
      <c r="K138" s="73">
        <f t="shared" si="8"/>
        <v>0</v>
      </c>
    </row>
    <row r="139" spans="2:13" ht="12.75" x14ac:dyDescent="0.2">
      <c r="B139" s="66"/>
      <c r="C139" s="74" t="s">
        <v>196</v>
      </c>
      <c r="D139" s="87">
        <v>0</v>
      </c>
      <c r="E139" s="87">
        <v>0</v>
      </c>
      <c r="F139" s="87">
        <v>0</v>
      </c>
      <c r="H139" s="87">
        <v>0</v>
      </c>
      <c r="J139" s="87">
        <v>0</v>
      </c>
      <c r="K139" s="75">
        <f t="shared" si="8"/>
        <v>0</v>
      </c>
    </row>
    <row r="140" spans="2:13" ht="12.75" x14ac:dyDescent="0.2">
      <c r="B140" s="66"/>
      <c r="C140" s="74" t="s">
        <v>197</v>
      </c>
      <c r="D140" s="87">
        <v>0</v>
      </c>
      <c r="E140" s="87">
        <v>0</v>
      </c>
      <c r="F140" s="87">
        <v>0</v>
      </c>
      <c r="H140" s="87">
        <v>0</v>
      </c>
      <c r="J140" s="87">
        <v>0</v>
      </c>
      <c r="K140" s="75">
        <f t="shared" ref="K140:K157" si="9">F140-H140</f>
        <v>0</v>
      </c>
    </row>
    <row r="141" spans="2:13" ht="12.75" x14ac:dyDescent="0.2">
      <c r="B141" s="66"/>
      <c r="C141" s="74" t="s">
        <v>198</v>
      </c>
      <c r="D141" s="87">
        <v>0</v>
      </c>
      <c r="E141" s="87">
        <v>0</v>
      </c>
      <c r="F141" s="87">
        <v>0</v>
      </c>
      <c r="H141" s="87">
        <v>0</v>
      </c>
      <c r="J141" s="87">
        <v>0</v>
      </c>
      <c r="K141" s="75">
        <f t="shared" si="9"/>
        <v>0</v>
      </c>
    </row>
    <row r="142" spans="2:13" ht="12.75" x14ac:dyDescent="0.2">
      <c r="B142" s="66"/>
      <c r="C142" s="74" t="s">
        <v>199</v>
      </c>
      <c r="D142" s="87">
        <v>0</v>
      </c>
      <c r="E142" s="87">
        <v>0</v>
      </c>
      <c r="F142" s="87">
        <v>0</v>
      </c>
      <c r="H142" s="87">
        <v>0</v>
      </c>
      <c r="J142" s="87">
        <v>0</v>
      </c>
      <c r="K142" s="75">
        <f t="shared" si="9"/>
        <v>0</v>
      </c>
    </row>
    <row r="143" spans="2:13" ht="12.75" x14ac:dyDescent="0.2">
      <c r="B143" s="66"/>
      <c r="C143" s="74" t="s">
        <v>200</v>
      </c>
      <c r="D143" s="87">
        <v>0</v>
      </c>
      <c r="E143" s="87">
        <v>0</v>
      </c>
      <c r="F143" s="87">
        <v>0</v>
      </c>
      <c r="H143" s="87">
        <v>0</v>
      </c>
      <c r="J143" s="87">
        <v>0</v>
      </c>
      <c r="K143" s="75">
        <f t="shared" si="9"/>
        <v>0</v>
      </c>
      <c r="M143" s="69">
        <v>363</v>
      </c>
    </row>
    <row r="144" spans="2:13" ht="12.75" x14ac:dyDescent="0.2">
      <c r="B144" s="66"/>
      <c r="C144" s="74" t="s">
        <v>201</v>
      </c>
      <c r="D144" s="87">
        <v>0</v>
      </c>
      <c r="E144" s="87">
        <v>0</v>
      </c>
      <c r="F144" s="87">
        <v>0</v>
      </c>
      <c r="H144" s="87">
        <v>0</v>
      </c>
      <c r="J144" s="87">
        <v>0</v>
      </c>
      <c r="K144" s="75">
        <f t="shared" si="9"/>
        <v>0</v>
      </c>
    </row>
    <row r="145" spans="2:11" ht="12.75" x14ac:dyDescent="0.2">
      <c r="B145" s="66"/>
      <c r="C145" s="74" t="s">
        <v>202</v>
      </c>
      <c r="D145" s="87">
        <v>0</v>
      </c>
      <c r="E145" s="87">
        <v>0</v>
      </c>
      <c r="F145" s="87">
        <v>0</v>
      </c>
      <c r="H145" s="87">
        <v>0</v>
      </c>
      <c r="J145" s="87">
        <v>0</v>
      </c>
      <c r="K145" s="75">
        <f t="shared" si="9"/>
        <v>0</v>
      </c>
    </row>
    <row r="146" spans="2:11" ht="12.75" x14ac:dyDescent="0.2">
      <c r="B146" s="72" t="s">
        <v>203</v>
      </c>
      <c r="C146" s="66"/>
      <c r="D146" s="59">
        <v>0</v>
      </c>
      <c r="E146" s="59">
        <v>0</v>
      </c>
      <c r="F146" s="59">
        <v>0</v>
      </c>
      <c r="H146" s="59">
        <v>0</v>
      </c>
      <c r="J146" s="59">
        <v>0</v>
      </c>
      <c r="K146" s="73">
        <f t="shared" si="9"/>
        <v>0</v>
      </c>
    </row>
    <row r="147" spans="2:11" ht="12.75" x14ac:dyDescent="0.2">
      <c r="B147" s="66"/>
      <c r="C147" s="74" t="s">
        <v>204</v>
      </c>
      <c r="D147" s="87">
        <v>0</v>
      </c>
      <c r="E147" s="87">
        <v>0</v>
      </c>
      <c r="F147" s="87">
        <v>0</v>
      </c>
      <c r="H147" s="87">
        <v>0</v>
      </c>
      <c r="J147" s="87">
        <v>0</v>
      </c>
      <c r="K147" s="75">
        <f t="shared" si="9"/>
        <v>0</v>
      </c>
    </row>
    <row r="148" spans="2:11" ht="12.75" x14ac:dyDescent="0.2">
      <c r="B148" s="66"/>
      <c r="C148" s="74" t="s">
        <v>205</v>
      </c>
      <c r="D148" s="87">
        <v>0</v>
      </c>
      <c r="E148" s="87">
        <v>0</v>
      </c>
      <c r="F148" s="87">
        <v>0</v>
      </c>
      <c r="H148" s="87">
        <v>0</v>
      </c>
      <c r="J148" s="87">
        <v>0</v>
      </c>
      <c r="K148" s="75">
        <f t="shared" si="9"/>
        <v>0</v>
      </c>
    </row>
    <row r="149" spans="2:11" ht="12.75" x14ac:dyDescent="0.2">
      <c r="B149" s="66"/>
      <c r="C149" s="74" t="s">
        <v>206</v>
      </c>
      <c r="D149" s="87">
        <v>0</v>
      </c>
      <c r="E149" s="87">
        <v>0</v>
      </c>
      <c r="F149" s="87">
        <v>0</v>
      </c>
      <c r="H149" s="87">
        <v>0</v>
      </c>
      <c r="J149" s="87">
        <v>0</v>
      </c>
      <c r="K149" s="75">
        <f t="shared" si="9"/>
        <v>0</v>
      </c>
    </row>
    <row r="150" spans="2:11" ht="12.75" x14ac:dyDescent="0.2">
      <c r="B150" s="72" t="s">
        <v>207</v>
      </c>
      <c r="C150" s="66"/>
      <c r="D150" s="59">
        <v>0</v>
      </c>
      <c r="E150" s="59">
        <v>0</v>
      </c>
      <c r="F150" s="59">
        <v>0</v>
      </c>
      <c r="H150" s="59">
        <v>0</v>
      </c>
      <c r="J150" s="59">
        <v>0</v>
      </c>
      <c r="K150" s="73">
        <f t="shared" si="9"/>
        <v>0</v>
      </c>
    </row>
    <row r="151" spans="2:11" ht="12.75" x14ac:dyDescent="0.2">
      <c r="B151" s="66"/>
      <c r="C151" s="74" t="s">
        <v>208</v>
      </c>
      <c r="D151" s="87">
        <v>0</v>
      </c>
      <c r="E151" s="87">
        <v>0</v>
      </c>
      <c r="F151" s="87">
        <v>0</v>
      </c>
      <c r="H151" s="87">
        <v>0</v>
      </c>
      <c r="J151" s="87">
        <v>0</v>
      </c>
      <c r="K151" s="75">
        <f t="shared" si="9"/>
        <v>0</v>
      </c>
    </row>
    <row r="152" spans="2:11" ht="12.75" x14ac:dyDescent="0.2">
      <c r="B152" s="66"/>
      <c r="C152" s="74" t="s">
        <v>209</v>
      </c>
      <c r="D152" s="87">
        <v>0</v>
      </c>
      <c r="E152" s="87">
        <v>0</v>
      </c>
      <c r="F152" s="87">
        <v>0</v>
      </c>
      <c r="H152" s="87">
        <v>0</v>
      </c>
      <c r="J152" s="87">
        <v>0</v>
      </c>
      <c r="K152" s="75">
        <f t="shared" si="9"/>
        <v>0</v>
      </c>
    </row>
    <row r="153" spans="2:11" ht="12.75" x14ac:dyDescent="0.2">
      <c r="B153" s="66"/>
      <c r="C153" s="74" t="s">
        <v>210</v>
      </c>
      <c r="D153" s="87">
        <v>0</v>
      </c>
      <c r="E153" s="87">
        <v>0</v>
      </c>
      <c r="F153" s="87">
        <v>0</v>
      </c>
      <c r="H153" s="87">
        <v>0</v>
      </c>
      <c r="J153" s="87">
        <v>0</v>
      </c>
      <c r="K153" s="75">
        <f t="shared" si="9"/>
        <v>0</v>
      </c>
    </row>
    <row r="154" spans="2:11" ht="12.75" x14ac:dyDescent="0.2">
      <c r="B154" s="66"/>
      <c r="C154" s="74" t="s">
        <v>211</v>
      </c>
      <c r="D154" s="87">
        <v>0</v>
      </c>
      <c r="E154" s="87">
        <v>0</v>
      </c>
      <c r="F154" s="87">
        <v>0</v>
      </c>
      <c r="H154" s="87">
        <v>0</v>
      </c>
      <c r="J154" s="87">
        <v>0</v>
      </c>
      <c r="K154" s="75">
        <f t="shared" si="9"/>
        <v>0</v>
      </c>
    </row>
    <row r="155" spans="2:11" ht="12.75" x14ac:dyDescent="0.2">
      <c r="B155" s="66"/>
      <c r="C155" s="74" t="s">
        <v>212</v>
      </c>
      <c r="D155" s="87">
        <v>0</v>
      </c>
      <c r="E155" s="87">
        <v>0</v>
      </c>
      <c r="F155" s="87">
        <v>0</v>
      </c>
      <c r="H155" s="87">
        <v>0</v>
      </c>
      <c r="J155" s="87">
        <v>0</v>
      </c>
      <c r="K155" s="75">
        <f t="shared" si="9"/>
        <v>0</v>
      </c>
    </row>
    <row r="156" spans="2:11" ht="12.75" x14ac:dyDescent="0.2">
      <c r="B156" s="66"/>
      <c r="C156" s="74" t="s">
        <v>213</v>
      </c>
      <c r="D156" s="87">
        <v>0</v>
      </c>
      <c r="E156" s="87">
        <v>0</v>
      </c>
      <c r="F156" s="87">
        <v>0</v>
      </c>
      <c r="H156" s="87">
        <v>0</v>
      </c>
      <c r="J156" s="87">
        <v>0</v>
      </c>
      <c r="K156" s="75">
        <f t="shared" si="9"/>
        <v>0</v>
      </c>
    </row>
    <row r="157" spans="2:11" ht="12.75" x14ac:dyDescent="0.2">
      <c r="B157" s="66"/>
      <c r="C157" s="74" t="s">
        <v>214</v>
      </c>
      <c r="D157" s="87">
        <v>0</v>
      </c>
      <c r="E157" s="87">
        <v>0</v>
      </c>
      <c r="F157" s="87">
        <v>0</v>
      </c>
      <c r="H157" s="87">
        <v>0</v>
      </c>
      <c r="J157" s="87">
        <v>0</v>
      </c>
      <c r="K157" s="75">
        <f t="shared" si="9"/>
        <v>0</v>
      </c>
    </row>
    <row r="158" spans="2:11" x14ac:dyDescent="0.25">
      <c r="B158" s="72" t="s">
        <v>216</v>
      </c>
      <c r="D158" s="59">
        <f>0+D14+D15+D16+D17+D18+D19+D20+D22+D23+D24+D25+D26+D27+D28+D29+D30+D32+D33+D34+D35+D36+D37+D38+D39+D40+D42+D43+D44+D45+D46+D47+D48+D49+D50+D52+D53+D54+D55+D56+D57+D58+D59+D60+D62+D63+D64+D66+D67+D68+D69+D70+D71+D72+D74+D75+D76+D78+D79+D80+D81+D82+D83+D84+D87+D88+D89+D90+D91+D92+D93+D95+D96+D97+D98+D99+D100+D101+D102+D103+D105+D106+D107+D108+D109+D110+D111+D112+D113+D115+D116+D117+D118+D119+D120+D121+D122+D123+D125+D126+D127+D128+D129+D130+D131+D132+D133+D135+D136+D137+D139+D140+D141+D142+D143+D144+D145+D147+D148+D149+D151+D152+D153+D154+D155+D156+D157</f>
        <v>662415551.20999992</v>
      </c>
      <c r="E158" s="59">
        <f>0+E14+E15+E16+E17+E18+E19+E20+E22+E23+E24+E25+E26+E27+E28+E29+E30+E32+E33+E34+E35+E36+E37+E38+E39+E40+E42+E43+E44+E45+E46+E47+E48+E49+E50+E52+E53+E54+E55+E56+E57+E58+E59+E60+E62+E63+E64+E66+E67+E68+E69+E70+E71+E72+E74+E75+E76+E78+E79+E80+E81+E82+E83+E84+E87+E88+E89+E90+E91+E92+E93+E95+E96+E97+E98+E99+E100+E101+E102+E103+E105+E106+E107+E108+E109+E110+E111+E112+E113+E115+E116+E117+E118+E119+E120+E121+E122+E123+E125+E126+E127+E128+E129+E130+E131+E132+E133+E135+E136+E137+E139+E140+E141+E142+E143+E144+E145+E147+E148+E149+E151+E152+E153+E154+E155+E156+E157</f>
        <v>218494234.31</v>
      </c>
      <c r="F158" s="59">
        <f>0+F14+F15+F16+F17+F18+F19+F20+F22+F23+F24+F25+F26+F27+F28+F29+F30+F32+F33+F34+F35+F36+F37+F38+F39+F40+F42+F43+F44+F45+F46+F47+F48+F49+F50+F52+F53+F54+F55+F56+F57+F58+F59+F60+F62+F63+F64+F66+F67+F68+F69+F70+F71+F72+F74+F75+F76+F78+F79+F80+F81+F82+F83+F84+F87+F88+F89+F90+F91+F92+F93+F95+F96+F97+F98+F99+F100+F101+F102+F103+F105+F106+F107+F108+F109+F110+F111+F112+F113+F115+F116+F117+F118+F119+F120+F121+F122+F123+F125+F126+F127+F128+F129+F130+F131+F132+F133+F135+F136+F137+F139+F140+F141+F142+F143+F144+F145+F147+F148+F149+F151+F152+F153+F154+F155+F156+F157</f>
        <v>880909785.51999998</v>
      </c>
      <c r="H158" s="59">
        <f>0+H14+H15+H16+H17+H18+H19+H20+H22+H23+H24+H25+H26+H27+H28+H29+H30+H32+H33+H34+H35+H36+H37+H38+H39+H40+H42+H43+H44+H45+H46+H47+H48+H49+H50+H52+H53+H54+H55+H56+H57+H58+H59+H60+H62+H63+H64+H66+H67+H68+H69+H70+H71+H72+H74+H75+H76+H78+H79+H80+H81+H82+H83+H84+H87+H88+H89+H90+H91+H92+H93+H95+H96+H97+H98+H99+H100+H101+H102+H103+H105+H106+H107+H108+H109+H110+H111+H112+H113+H115+H116+H117+H118+H119+H120+H121+H122+H123+H125+H126+H127+H128+H129+H130+H131+H132+H133+H135+H136+H137+H139+H140+H141+H142+H143+H144+H145+H147+H148+H149+H151+H152+H153+H154+H155+H156+H157</f>
        <v>193954460.71000001</v>
      </c>
      <c r="J158" s="59">
        <f>0+J14+J15+J16+J17+J18+J19+J20+J22+J23+J24+J25+J26+J27+J28+J29+J30+J32+J33+J34+J35+J36+J37+J38+J39+J40+J42+J43+J44+J45+J46+J47+J48+J49+J50+J52+J53+J54+J55+J56+J57+J58+J59+J60+J62+J63+J64+J66+J67+J68+J69+J70+J71+J72+J74+J75+J76+J78+J79+J80+J81+J82+J83+J84+J87+J88+J89+J90+J91+J92+J93+J95+J96+J97+J98+J99+J100+J101+J102+J103+J105+J106+J107+J108+J109+J110+J111+J112+J113+J115+J116+J117+J118+J119+J120+J121+J122+J123+J125+J126+J127+J128+J129+J130+J131+J132+J133+J135+J136+J137+J139+J140+J141+J142+J143+J144+J145+J147+J148+J149+J151+J152+J153+J154+J155+J156+J157</f>
        <v>193954460.71000001</v>
      </c>
      <c r="K158" s="73">
        <f>0+K14+K15+K16+K17+K18+K19+K20+K22+K23+K24+K25+K26+K27+K28+K29+K30+K32+K33+K34+K35+K36+K37+K38+K39+K40+K42+K43+K44+K45+K46+K47+K48+K49+K50+K52+K53+K54+K55+K56+K57+K58+K59+K60+K62+K63+K64+K66+K67+K68+K69+K70+K71+K72+K74+K75+K76+K78+K79+K80+K81+K82+K83+K84+K87+K88+K89+K90+K91+K92+K93+K95+K96+K97+K98+K99+K100+K101+K102+K103+K105+K106+K107+K108+K109+K110+K111+K112+K113+K115+K116+K117+K118+K119+K120+K121+K122+K123+K125+K126+K127+K128+K129+K130+K131+K132+K133+K135+K136+K137+K139+K140+K141+K142+K143+K144+K145+K147+K148+K149+K151+K152+K153+K154+K155+K156+K157</f>
        <v>686955324.81000006</v>
      </c>
    </row>
    <row r="159" spans="2:11" x14ac:dyDescent="0.25">
      <c r="B159" s="77"/>
      <c r="D159" s="73"/>
      <c r="E159" s="73"/>
      <c r="F159" s="73"/>
      <c r="G159" s="73"/>
      <c r="H159" s="73"/>
      <c r="I159" s="73"/>
      <c r="J159" s="73"/>
    </row>
    <row r="160" spans="2:11" x14ac:dyDescent="0.25">
      <c r="B160" s="77"/>
      <c r="D160" s="73"/>
      <c r="E160" s="73"/>
      <c r="F160" s="73"/>
      <c r="G160" s="73"/>
      <c r="H160" s="73"/>
      <c r="I160" s="73"/>
      <c r="J160" s="73"/>
    </row>
    <row r="161" spans="2:6" x14ac:dyDescent="0.25">
      <c r="B161" s="77"/>
      <c r="D161" s="78"/>
    </row>
    <row r="162" spans="2:6" x14ac:dyDescent="0.25">
      <c r="B162" s="74"/>
    </row>
    <row r="163" spans="2:6" x14ac:dyDescent="0.25">
      <c r="B163" s="77"/>
      <c r="D163" s="78"/>
    </row>
    <row r="164" spans="2:6" x14ac:dyDescent="0.25">
      <c r="B164" s="77"/>
      <c r="D164" s="78"/>
    </row>
    <row r="165" spans="2:6" x14ac:dyDescent="0.25">
      <c r="B165" s="77"/>
      <c r="D165" s="78"/>
    </row>
    <row r="166" spans="2:6" x14ac:dyDescent="0.25">
      <c r="B166" s="77"/>
      <c r="D166" s="78"/>
    </row>
    <row r="167" spans="2:6" x14ac:dyDescent="0.25">
      <c r="B167" s="77"/>
      <c r="D167" s="78"/>
    </row>
    <row r="168" spans="2:6" x14ac:dyDescent="0.25">
      <c r="B168" s="77"/>
      <c r="D168" s="78"/>
    </row>
    <row r="169" spans="2:6" x14ac:dyDescent="0.25">
      <c r="B169" s="77"/>
    </row>
    <row r="170" spans="2:6" x14ac:dyDescent="0.25">
      <c r="D170" s="79"/>
      <c r="E170" s="80"/>
      <c r="F170" s="80"/>
    </row>
    <row r="171" spans="2:6" x14ac:dyDescent="0.25">
      <c r="B171" s="81"/>
      <c r="D171" s="79"/>
      <c r="E171" s="80"/>
      <c r="F171" s="80"/>
    </row>
    <row r="172" spans="2:6" x14ac:dyDescent="0.25">
      <c r="B172" s="81"/>
      <c r="D172" s="79"/>
      <c r="E172" s="80"/>
      <c r="F172" s="80"/>
    </row>
    <row r="173" spans="2:6" x14ac:dyDescent="0.25">
      <c r="B173" s="81"/>
      <c r="D173" s="79"/>
      <c r="E173" s="80"/>
      <c r="F173" s="80"/>
    </row>
    <row r="174" spans="2:6" x14ac:dyDescent="0.25">
      <c r="B174" s="81"/>
      <c r="D174" s="79"/>
      <c r="E174" s="80"/>
      <c r="F174" s="80"/>
    </row>
    <row r="175" spans="2:6" x14ac:dyDescent="0.25">
      <c r="B175" s="81"/>
      <c r="D175" s="79"/>
      <c r="E175" s="80"/>
      <c r="F175" s="80"/>
    </row>
    <row r="176" spans="2:6" x14ac:dyDescent="0.25">
      <c r="B176" s="81"/>
      <c r="D176" s="79"/>
      <c r="E176" s="80"/>
      <c r="F176" s="80"/>
    </row>
    <row r="177" spans="2:13" x14ac:dyDescent="0.25">
      <c r="B177" s="77"/>
      <c r="D177" s="78"/>
      <c r="M177" s="69">
        <v>364</v>
      </c>
    </row>
    <row r="178" spans="2:13" x14ac:dyDescent="0.25">
      <c r="B178" s="77"/>
      <c r="D178" s="78"/>
    </row>
    <row r="179" spans="2:13" x14ac:dyDescent="0.25">
      <c r="B179" s="77"/>
      <c r="D179" s="78"/>
    </row>
    <row r="180" spans="2:13" x14ac:dyDescent="0.25">
      <c r="B180" s="77"/>
      <c r="D180" s="78"/>
    </row>
    <row r="181" spans="2:13" x14ac:dyDescent="0.25">
      <c r="B181" s="77"/>
      <c r="D181" s="78"/>
    </row>
    <row r="182" spans="2:13" x14ac:dyDescent="0.25">
      <c r="B182" s="77"/>
      <c r="D182" s="79"/>
      <c r="E182" s="80"/>
      <c r="F182" s="80"/>
    </row>
    <row r="183" spans="2:13" x14ac:dyDescent="0.25">
      <c r="B183" s="81"/>
      <c r="D183" s="79"/>
      <c r="E183" s="80"/>
      <c r="F183" s="80"/>
    </row>
    <row r="184" spans="2:13" x14ac:dyDescent="0.25">
      <c r="B184" s="81"/>
      <c r="D184" s="79"/>
      <c r="E184" s="80"/>
      <c r="F184" s="80"/>
    </row>
    <row r="185" spans="2:13" x14ac:dyDescent="0.25">
      <c r="B185" s="77"/>
      <c r="D185" s="78"/>
    </row>
    <row r="186" spans="2:13" x14ac:dyDescent="0.25">
      <c r="B186" s="77"/>
      <c r="D186" s="79"/>
      <c r="E186" s="80"/>
      <c r="F186" s="80"/>
    </row>
    <row r="187" spans="2:13" x14ac:dyDescent="0.25">
      <c r="B187" s="81"/>
      <c r="D187" s="79"/>
      <c r="E187" s="80"/>
      <c r="F187" s="80"/>
    </row>
    <row r="188" spans="2:13" x14ac:dyDescent="0.25">
      <c r="B188" s="81"/>
      <c r="D188" s="79"/>
      <c r="E188" s="80"/>
      <c r="F188" s="80"/>
    </row>
    <row r="189" spans="2:13" x14ac:dyDescent="0.25">
      <c r="B189" s="77"/>
      <c r="D189" s="79"/>
      <c r="E189" s="80"/>
      <c r="F189" s="80"/>
    </row>
    <row r="190" spans="2:13" x14ac:dyDescent="0.25">
      <c r="B190" s="81"/>
      <c r="D190" s="79"/>
      <c r="E190" s="80"/>
      <c r="F190" s="80"/>
    </row>
    <row r="191" spans="2:13" x14ac:dyDescent="0.25">
      <c r="B191" s="77"/>
      <c r="D191" s="79"/>
      <c r="E191" s="80"/>
      <c r="F191" s="80"/>
    </row>
    <row r="192" spans="2:13" x14ac:dyDescent="0.25">
      <c r="B192" s="77"/>
      <c r="D192" s="78"/>
    </row>
    <row r="193" spans="2:6" x14ac:dyDescent="0.25">
      <c r="B193" s="81"/>
      <c r="D193" s="79"/>
      <c r="E193" s="80"/>
      <c r="F193" s="80"/>
    </row>
    <row r="194" spans="2:6" x14ac:dyDescent="0.25">
      <c r="B194" s="77"/>
      <c r="D194" s="79"/>
      <c r="E194" s="80"/>
      <c r="F194" s="80"/>
    </row>
    <row r="195" spans="2:6" x14ac:dyDescent="0.25">
      <c r="B195" s="77"/>
      <c r="D195" s="78"/>
    </row>
    <row r="196" spans="2:6" x14ac:dyDescent="0.25">
      <c r="B196" s="77"/>
      <c r="D196" s="78"/>
    </row>
    <row r="197" spans="2:6" x14ac:dyDescent="0.25">
      <c r="B197" s="77"/>
      <c r="D197" s="78"/>
    </row>
    <row r="198" spans="2:6" x14ac:dyDescent="0.25">
      <c r="B198" s="77"/>
      <c r="D198" s="78"/>
    </row>
    <row r="199" spans="2:6" x14ac:dyDescent="0.25">
      <c r="B199" s="77"/>
      <c r="D199" s="78"/>
    </row>
    <row r="200" spans="2:6" x14ac:dyDescent="0.25">
      <c r="B200" s="77"/>
      <c r="D200" s="78"/>
    </row>
    <row r="201" spans="2:6" x14ac:dyDescent="0.25">
      <c r="B201" s="77"/>
      <c r="D201" s="78"/>
    </row>
    <row r="202" spans="2:6" x14ac:dyDescent="0.25">
      <c r="B202" s="77"/>
      <c r="D202" s="78"/>
    </row>
    <row r="203" spans="2:6" x14ac:dyDescent="0.25">
      <c r="B203" s="77"/>
      <c r="D203" s="78"/>
    </row>
    <row r="204" spans="2:6" x14ac:dyDescent="0.25">
      <c r="B204" s="77"/>
      <c r="D204" s="78"/>
    </row>
    <row r="205" spans="2:6" x14ac:dyDescent="0.25">
      <c r="B205" s="77"/>
      <c r="D205" s="78"/>
    </row>
    <row r="206" spans="2:6" x14ac:dyDescent="0.25">
      <c r="B206" s="77"/>
      <c r="D206" s="78"/>
    </row>
    <row r="207" spans="2:6" x14ac:dyDescent="0.25">
      <c r="B207" s="77"/>
      <c r="D207" s="78"/>
    </row>
    <row r="208" spans="2:6" x14ac:dyDescent="0.25">
      <c r="B208" s="77"/>
      <c r="D208" s="78"/>
    </row>
    <row r="209" spans="2:6" x14ac:dyDescent="0.25">
      <c r="B209" s="77"/>
      <c r="D209" s="78"/>
    </row>
    <row r="210" spans="2:6" x14ac:dyDescent="0.25">
      <c r="D210" s="78"/>
    </row>
    <row r="211" spans="2:6" x14ac:dyDescent="0.25">
      <c r="B211" s="81"/>
      <c r="D211" s="79"/>
      <c r="E211" s="80"/>
      <c r="F211" s="80"/>
    </row>
    <row r="212" spans="2:6" x14ac:dyDescent="0.25">
      <c r="B212" s="81"/>
      <c r="D212" s="79"/>
      <c r="E212" s="80"/>
      <c r="F212" s="80"/>
    </row>
    <row r="213" spans="2:6" x14ac:dyDescent="0.25">
      <c r="B213" s="81"/>
      <c r="D213" s="79"/>
      <c r="E213" s="80"/>
      <c r="F213" s="80"/>
    </row>
    <row r="214" spans="2:6" x14ac:dyDescent="0.25">
      <c r="B214" s="81"/>
      <c r="D214" s="79"/>
      <c r="E214" s="80"/>
      <c r="F214" s="80"/>
    </row>
    <row r="215" spans="2:6" x14ac:dyDescent="0.25">
      <c r="B215" s="77"/>
    </row>
    <row r="216" spans="2:6" x14ac:dyDescent="0.25">
      <c r="D216" s="79"/>
      <c r="E216" s="80"/>
      <c r="F216" s="80"/>
    </row>
    <row r="217" spans="2:6" x14ac:dyDescent="0.25">
      <c r="B217" s="81"/>
      <c r="D217" s="79"/>
      <c r="E217" s="80"/>
      <c r="F217" s="80"/>
    </row>
    <row r="218" spans="2:6" x14ac:dyDescent="0.25">
      <c r="B218" s="81"/>
      <c r="D218" s="79"/>
      <c r="E218" s="80"/>
      <c r="F218" s="80"/>
    </row>
    <row r="219" spans="2:6" x14ac:dyDescent="0.25">
      <c r="B219" s="81"/>
      <c r="D219" s="79"/>
      <c r="E219" s="80"/>
      <c r="F219" s="80"/>
    </row>
    <row r="220" spans="2:6" x14ac:dyDescent="0.25">
      <c r="B220" s="81"/>
      <c r="D220" s="79"/>
      <c r="E220" s="80"/>
      <c r="F220" s="80"/>
    </row>
    <row r="221" spans="2:6" x14ac:dyDescent="0.25">
      <c r="B221" s="77"/>
    </row>
    <row r="222" spans="2:6" x14ac:dyDescent="0.25">
      <c r="D222" s="79"/>
      <c r="E222" s="80"/>
      <c r="F222" s="80"/>
    </row>
    <row r="223" spans="2:6" x14ac:dyDescent="0.25">
      <c r="B223" s="81"/>
      <c r="D223" s="79"/>
      <c r="E223" s="80"/>
      <c r="F223" s="80"/>
    </row>
    <row r="224" spans="2:6" x14ac:dyDescent="0.25">
      <c r="B224" s="81"/>
      <c r="D224" s="79"/>
      <c r="E224" s="80"/>
      <c r="F224" s="80"/>
    </row>
    <row r="225" spans="2:6" x14ac:dyDescent="0.25">
      <c r="B225" s="81"/>
      <c r="D225" s="79"/>
      <c r="E225" s="80"/>
      <c r="F225" s="80"/>
    </row>
    <row r="226" spans="2:6" x14ac:dyDescent="0.25">
      <c r="B226" s="81"/>
      <c r="D226" s="79"/>
      <c r="E226" s="80"/>
      <c r="F226" s="80"/>
    </row>
    <row r="227" spans="2:6" x14ac:dyDescent="0.25">
      <c r="B227" s="77"/>
    </row>
    <row r="228" spans="2:6" x14ac:dyDescent="0.25">
      <c r="D228" s="79"/>
      <c r="E228" s="80"/>
      <c r="F228" s="80"/>
    </row>
    <row r="229" spans="2:6" x14ac:dyDescent="0.25">
      <c r="B229" s="81"/>
      <c r="D229" s="79"/>
      <c r="E229" s="80"/>
      <c r="F229" s="80"/>
    </row>
    <row r="230" spans="2:6" x14ac:dyDescent="0.25">
      <c r="B230" s="81"/>
      <c r="D230" s="79"/>
      <c r="E230" s="80"/>
      <c r="F230" s="80"/>
    </row>
    <row r="231" spans="2:6" x14ac:dyDescent="0.25">
      <c r="B231" s="81"/>
      <c r="D231" s="79"/>
      <c r="E231" s="80"/>
      <c r="F231" s="80"/>
    </row>
    <row r="232" spans="2:6" x14ac:dyDescent="0.25">
      <c r="B232" s="81"/>
      <c r="D232" s="79"/>
      <c r="E232" s="80"/>
      <c r="F232" s="80"/>
    </row>
    <row r="233" spans="2:6" x14ac:dyDescent="0.25">
      <c r="B233" s="77"/>
    </row>
    <row r="234" spans="2:6" x14ac:dyDescent="0.25">
      <c r="D234" s="79"/>
      <c r="E234" s="80"/>
      <c r="F234" s="80"/>
    </row>
    <row r="235" spans="2:6" x14ac:dyDescent="0.25">
      <c r="B235" s="81"/>
      <c r="D235" s="79"/>
      <c r="E235" s="80"/>
      <c r="F235" s="80"/>
    </row>
    <row r="236" spans="2:6" x14ac:dyDescent="0.25">
      <c r="B236" s="81"/>
      <c r="D236" s="79"/>
      <c r="E236" s="80"/>
      <c r="F236" s="80"/>
    </row>
    <row r="237" spans="2:6" x14ac:dyDescent="0.25">
      <c r="B237" s="81"/>
      <c r="D237" s="79"/>
      <c r="E237" s="80"/>
      <c r="F237" s="80"/>
    </row>
    <row r="238" spans="2:6" x14ac:dyDescent="0.25">
      <c r="B238" s="81"/>
      <c r="D238" s="79"/>
      <c r="E238" s="80"/>
      <c r="F238" s="80"/>
    </row>
    <row r="239" spans="2:6" x14ac:dyDescent="0.25">
      <c r="B239" s="77"/>
    </row>
    <row r="240" spans="2:6" x14ac:dyDescent="0.25">
      <c r="D240" s="79"/>
      <c r="E240" s="80"/>
      <c r="F240" s="80"/>
    </row>
    <row r="241" spans="2:6" x14ac:dyDescent="0.25">
      <c r="B241" s="81"/>
      <c r="D241" s="79"/>
      <c r="E241" s="80"/>
      <c r="F241" s="80"/>
    </row>
    <row r="242" spans="2:6" x14ac:dyDescent="0.25">
      <c r="B242" s="81"/>
      <c r="D242" s="79"/>
      <c r="E242" s="80"/>
      <c r="F242" s="80"/>
    </row>
    <row r="243" spans="2:6" x14ac:dyDescent="0.25">
      <c r="B243" s="81"/>
      <c r="D243" s="79"/>
      <c r="E243" s="80"/>
      <c r="F243" s="80"/>
    </row>
    <row r="244" spans="2:6" x14ac:dyDescent="0.25">
      <c r="B244" s="81"/>
      <c r="D244" s="79"/>
      <c r="E244" s="80"/>
      <c r="F244" s="80"/>
    </row>
    <row r="245" spans="2:6" x14ac:dyDescent="0.25">
      <c r="B245" s="77"/>
    </row>
    <row r="246" spans="2:6" x14ac:dyDescent="0.25">
      <c r="D246" s="79"/>
      <c r="E246" s="80"/>
      <c r="F246" s="80"/>
    </row>
    <row r="247" spans="2:6" x14ac:dyDescent="0.25">
      <c r="B247" s="81"/>
      <c r="D247" s="79"/>
      <c r="E247" s="80"/>
      <c r="F247" s="80"/>
    </row>
    <row r="248" spans="2:6" x14ac:dyDescent="0.25">
      <c r="B248" s="81"/>
      <c r="D248" s="79"/>
      <c r="E248" s="80"/>
      <c r="F248" s="80"/>
    </row>
    <row r="249" spans="2:6" x14ac:dyDescent="0.25">
      <c r="B249" s="81"/>
      <c r="D249" s="79"/>
      <c r="E249" s="80"/>
      <c r="F249" s="80"/>
    </row>
    <row r="250" spans="2:6" x14ac:dyDescent="0.25">
      <c r="B250" s="81"/>
      <c r="D250" s="79"/>
      <c r="E250" s="80"/>
      <c r="F250" s="80"/>
    </row>
    <row r="251" spans="2:6" x14ac:dyDescent="0.25">
      <c r="B251" s="77"/>
    </row>
    <row r="252" spans="2:6" x14ac:dyDescent="0.25">
      <c r="D252" s="79"/>
      <c r="E252" s="80"/>
      <c r="F252" s="80"/>
    </row>
    <row r="253" spans="2:6" x14ac:dyDescent="0.25">
      <c r="B253" s="81"/>
      <c r="D253" s="79"/>
      <c r="E253" s="80"/>
      <c r="F253" s="80"/>
    </row>
    <row r="254" spans="2:6" x14ac:dyDescent="0.25">
      <c r="B254" s="81"/>
      <c r="D254" s="79"/>
      <c r="E254" s="80"/>
      <c r="F254" s="80"/>
    </row>
    <row r="255" spans="2:6" x14ac:dyDescent="0.25">
      <c r="B255" s="81"/>
      <c r="D255" s="79"/>
      <c r="E255" s="80"/>
      <c r="F255" s="80"/>
    </row>
    <row r="256" spans="2:6" x14ac:dyDescent="0.25">
      <c r="B256" s="81"/>
      <c r="D256" s="79"/>
      <c r="E256" s="80"/>
      <c r="F256" s="80"/>
    </row>
    <row r="257" spans="2:6" x14ac:dyDescent="0.25">
      <c r="B257" s="77"/>
    </row>
    <row r="258" spans="2:6" x14ac:dyDescent="0.25">
      <c r="D258" s="79"/>
      <c r="E258" s="80"/>
      <c r="F258" s="80"/>
    </row>
    <row r="259" spans="2:6" x14ac:dyDescent="0.25">
      <c r="B259" s="81"/>
      <c r="D259" s="79"/>
      <c r="E259" s="80"/>
      <c r="F259" s="80"/>
    </row>
    <row r="260" spans="2:6" x14ac:dyDescent="0.25">
      <c r="B260" s="81"/>
      <c r="D260" s="79"/>
      <c r="E260" s="80"/>
      <c r="F260" s="80"/>
    </row>
    <row r="261" spans="2:6" x14ac:dyDescent="0.25">
      <c r="B261" s="81"/>
      <c r="D261" s="79"/>
      <c r="E261" s="80"/>
      <c r="F261" s="80"/>
    </row>
    <row r="262" spans="2:6" x14ac:dyDescent="0.25">
      <c r="B262" s="81"/>
      <c r="D262" s="79"/>
      <c r="E262" s="80"/>
      <c r="F262" s="80"/>
    </row>
    <row r="263" spans="2:6" x14ac:dyDescent="0.25">
      <c r="B263" s="81"/>
      <c r="D263" s="80"/>
      <c r="E263" s="80"/>
      <c r="F263" s="80"/>
    </row>
    <row r="264" spans="2:6" x14ac:dyDescent="0.25">
      <c r="B264" s="81"/>
      <c r="D264" s="79"/>
      <c r="E264" s="80"/>
      <c r="F264" s="80"/>
    </row>
    <row r="265" spans="2:6" x14ac:dyDescent="0.25">
      <c r="B265" s="77"/>
      <c r="D265" s="79"/>
      <c r="E265" s="80"/>
      <c r="F265" s="80"/>
    </row>
    <row r="266" spans="2:6" x14ac:dyDescent="0.25">
      <c r="D266" s="79"/>
      <c r="E266" s="80"/>
      <c r="F266" s="80"/>
    </row>
    <row r="267" spans="2:6" x14ac:dyDescent="0.25">
      <c r="B267" s="81"/>
      <c r="D267" s="79"/>
      <c r="E267" s="80"/>
      <c r="F267" s="80"/>
    </row>
    <row r="268" spans="2:6" x14ac:dyDescent="0.25">
      <c r="B268" s="81"/>
      <c r="D268" s="79"/>
      <c r="E268" s="80"/>
      <c r="F268" s="80"/>
    </row>
    <row r="269" spans="2:6" x14ac:dyDescent="0.25">
      <c r="B269" s="81"/>
      <c r="D269" s="79"/>
      <c r="E269" s="80"/>
      <c r="F269" s="80"/>
    </row>
    <row r="270" spans="2:6" x14ac:dyDescent="0.25">
      <c r="B270" s="81"/>
      <c r="D270" s="79"/>
      <c r="E270" s="80"/>
      <c r="F270" s="80"/>
    </row>
    <row r="271" spans="2:6" x14ac:dyDescent="0.25">
      <c r="B271" s="81"/>
      <c r="D271" s="79"/>
      <c r="E271" s="80"/>
      <c r="F271" s="80"/>
    </row>
    <row r="272" spans="2:6" x14ac:dyDescent="0.25">
      <c r="B272" s="81"/>
      <c r="D272" s="79"/>
      <c r="E272" s="80"/>
      <c r="F272" s="80"/>
    </row>
    <row r="273" spans="2:6" x14ac:dyDescent="0.25">
      <c r="B273" s="77"/>
      <c r="D273" s="78"/>
    </row>
    <row r="274" spans="2:6" x14ac:dyDescent="0.25">
      <c r="B274" s="77"/>
      <c r="D274" s="78"/>
    </row>
    <row r="275" spans="2:6" x14ac:dyDescent="0.25">
      <c r="B275" s="77"/>
      <c r="D275" s="78"/>
    </row>
    <row r="276" spans="2:6" x14ac:dyDescent="0.25">
      <c r="B276" s="77"/>
      <c r="D276" s="78"/>
    </row>
    <row r="277" spans="2:6" x14ac:dyDescent="0.25">
      <c r="B277" s="77"/>
      <c r="D277" s="78"/>
    </row>
    <row r="278" spans="2:6" x14ac:dyDescent="0.25">
      <c r="B278" s="77"/>
      <c r="D278" s="78"/>
    </row>
    <row r="279" spans="2:6" x14ac:dyDescent="0.25">
      <c r="B279" s="77"/>
      <c r="D279" s="78"/>
    </row>
    <row r="280" spans="2:6" x14ac:dyDescent="0.25">
      <c r="B280" s="77"/>
      <c r="D280" s="78"/>
    </row>
    <row r="281" spans="2:6" x14ac:dyDescent="0.25">
      <c r="B281" s="77"/>
      <c r="D281" s="78"/>
    </row>
    <row r="282" spans="2:6" x14ac:dyDescent="0.25">
      <c r="B282" s="77"/>
      <c r="D282" s="78"/>
    </row>
    <row r="283" spans="2:6" x14ac:dyDescent="0.25">
      <c r="B283" s="77"/>
      <c r="D283" s="79"/>
      <c r="E283" s="80"/>
      <c r="F283" s="80"/>
    </row>
    <row r="284" spans="2:6" x14ac:dyDescent="0.25">
      <c r="B284" s="77"/>
      <c r="D284" s="78"/>
    </row>
    <row r="285" spans="2:6" x14ac:dyDescent="0.25">
      <c r="B285" s="77"/>
      <c r="D285" s="78"/>
    </row>
    <row r="286" spans="2:6" x14ac:dyDescent="0.25">
      <c r="B286" s="81"/>
      <c r="D286" s="79"/>
      <c r="E286" s="80"/>
      <c r="F286" s="80"/>
    </row>
    <row r="287" spans="2:6" x14ac:dyDescent="0.25">
      <c r="B287" s="77"/>
      <c r="D287" s="78"/>
    </row>
    <row r="288" spans="2:6" x14ac:dyDescent="0.25">
      <c r="B288" s="77"/>
      <c r="D288" s="78"/>
    </row>
    <row r="289" spans="2:6" x14ac:dyDescent="0.25">
      <c r="B289" s="77"/>
      <c r="D289" s="78"/>
    </row>
    <row r="290" spans="2:6" x14ac:dyDescent="0.25">
      <c r="B290" s="77"/>
      <c r="D290" s="78"/>
    </row>
    <row r="291" spans="2:6" x14ac:dyDescent="0.25">
      <c r="B291" s="77"/>
      <c r="D291" s="78"/>
    </row>
    <row r="292" spans="2:6" x14ac:dyDescent="0.25">
      <c r="B292" s="77"/>
      <c r="D292" s="78"/>
    </row>
    <row r="293" spans="2:6" x14ac:dyDescent="0.25">
      <c r="B293" s="77"/>
      <c r="D293" s="78"/>
    </row>
    <row r="294" spans="2:6" x14ac:dyDescent="0.25">
      <c r="B294" s="77"/>
      <c r="D294" s="78"/>
    </row>
    <row r="295" spans="2:6" x14ac:dyDescent="0.25">
      <c r="B295" s="77"/>
      <c r="D295" s="79"/>
      <c r="E295" s="80"/>
      <c r="F295" s="80"/>
    </row>
    <row r="296" spans="2:6" x14ac:dyDescent="0.25">
      <c r="B296" s="77"/>
      <c r="D296" s="79"/>
      <c r="E296" s="80"/>
      <c r="F296" s="80"/>
    </row>
    <row r="297" spans="2:6" x14ac:dyDescent="0.25">
      <c r="B297" s="77"/>
      <c r="D297" s="78"/>
    </row>
    <row r="298" spans="2:6" x14ac:dyDescent="0.25">
      <c r="B298" s="77"/>
      <c r="D298" s="78"/>
    </row>
    <row r="299" spans="2:6" x14ac:dyDescent="0.25">
      <c r="B299" s="77"/>
      <c r="D299" s="79"/>
      <c r="E299" s="80"/>
      <c r="F299" s="80"/>
    </row>
    <row r="300" spans="2:6" x14ac:dyDescent="0.25">
      <c r="B300" s="77"/>
      <c r="D300" s="78"/>
    </row>
    <row r="301" spans="2:6" x14ac:dyDescent="0.25">
      <c r="B301" s="77"/>
      <c r="D301" s="78"/>
    </row>
    <row r="302" spans="2:6" x14ac:dyDescent="0.25">
      <c r="B302" s="77"/>
      <c r="D302" s="78"/>
    </row>
    <row r="303" spans="2:6" x14ac:dyDescent="0.25">
      <c r="B303" s="77"/>
      <c r="D303" s="78"/>
    </row>
    <row r="304" spans="2:6" x14ac:dyDescent="0.25">
      <c r="B304" s="81"/>
      <c r="D304" s="79"/>
      <c r="E304" s="80"/>
      <c r="F304" s="80"/>
    </row>
    <row r="305" spans="2:6" x14ac:dyDescent="0.25">
      <c r="B305" s="81"/>
      <c r="D305" s="79"/>
      <c r="E305" s="80"/>
      <c r="F305" s="80"/>
    </row>
    <row r="306" spans="2:6" x14ac:dyDescent="0.25">
      <c r="B306" s="77"/>
      <c r="D306" s="78"/>
    </row>
    <row r="307" spans="2:6" x14ac:dyDescent="0.25">
      <c r="B307" s="77"/>
      <c r="D307" s="78"/>
    </row>
    <row r="308" spans="2:6" x14ac:dyDescent="0.25">
      <c r="B308" s="81"/>
      <c r="D308" s="79"/>
      <c r="E308" s="80"/>
      <c r="F308" s="80"/>
    </row>
    <row r="309" spans="2:6" x14ac:dyDescent="0.25">
      <c r="B309" s="77"/>
      <c r="D309" s="78"/>
    </row>
    <row r="310" spans="2:6" x14ac:dyDescent="0.25">
      <c r="B310" s="77"/>
      <c r="D310" s="78"/>
    </row>
    <row r="311" spans="2:6" x14ac:dyDescent="0.25">
      <c r="B311" s="77"/>
      <c r="D311" s="78"/>
    </row>
    <row r="312" spans="2:6" x14ac:dyDescent="0.25">
      <c r="B312" s="77"/>
      <c r="D312" s="78"/>
    </row>
    <row r="313" spans="2:6" x14ac:dyDescent="0.25">
      <c r="B313" s="81"/>
      <c r="D313" s="79"/>
      <c r="E313" s="80"/>
      <c r="F313" s="80"/>
    </row>
    <row r="314" spans="2:6" x14ac:dyDescent="0.25">
      <c r="B314" s="81"/>
      <c r="D314" s="79"/>
      <c r="E314" s="80"/>
      <c r="F314" s="80"/>
    </row>
    <row r="315" spans="2:6" x14ac:dyDescent="0.25">
      <c r="B315" s="77"/>
      <c r="D315" s="78"/>
    </row>
    <row r="316" spans="2:6" x14ac:dyDescent="0.25">
      <c r="B316" s="77"/>
      <c r="D316" s="78"/>
    </row>
    <row r="317" spans="2:6" x14ac:dyDescent="0.25">
      <c r="B317" s="77"/>
      <c r="D317" s="78"/>
    </row>
    <row r="318" spans="2:6" x14ac:dyDescent="0.25">
      <c r="B318" s="77"/>
      <c r="D318" s="78"/>
    </row>
    <row r="319" spans="2:6" x14ac:dyDescent="0.25">
      <c r="B319" s="77"/>
      <c r="D319" s="78"/>
    </row>
    <row r="320" spans="2:6" x14ac:dyDescent="0.25">
      <c r="B320" s="77"/>
      <c r="D320" s="78"/>
    </row>
    <row r="321" spans="2:6" x14ac:dyDescent="0.25">
      <c r="B321" s="77"/>
      <c r="D321" s="79"/>
      <c r="E321" s="80"/>
      <c r="F321" s="80"/>
    </row>
    <row r="322" spans="2:6" x14ac:dyDescent="0.25">
      <c r="B322" s="77"/>
      <c r="D322" s="78"/>
    </row>
    <row r="323" spans="2:6" x14ac:dyDescent="0.25">
      <c r="B323" s="77"/>
      <c r="D323" s="78"/>
    </row>
    <row r="324" spans="2:6" x14ac:dyDescent="0.25">
      <c r="B324" s="77"/>
      <c r="D324" s="78"/>
    </row>
    <row r="325" spans="2:6" x14ac:dyDescent="0.25">
      <c r="B325" s="77"/>
      <c r="D325" s="78"/>
    </row>
    <row r="326" spans="2:6" x14ac:dyDescent="0.25">
      <c r="B326" s="77"/>
      <c r="D326" s="78"/>
    </row>
    <row r="327" spans="2:6" x14ac:dyDescent="0.25">
      <c r="B327" s="77"/>
      <c r="D327" s="78"/>
    </row>
    <row r="328" spans="2:6" x14ac:dyDescent="0.25">
      <c r="B328" s="77"/>
      <c r="D328" s="78"/>
    </row>
    <row r="329" spans="2:6" x14ac:dyDescent="0.25">
      <c r="B329" s="77"/>
      <c r="D329" s="78"/>
    </row>
    <row r="330" spans="2:6" x14ac:dyDescent="0.25">
      <c r="B330" s="81"/>
      <c r="D330" s="79"/>
      <c r="E330" s="80"/>
      <c r="F330" s="80"/>
    </row>
    <row r="331" spans="2:6" x14ac:dyDescent="0.25">
      <c r="B331" s="77"/>
      <c r="D331" s="78"/>
    </row>
    <row r="332" spans="2:6" x14ac:dyDescent="0.25">
      <c r="B332" s="77"/>
      <c r="D332" s="78"/>
    </row>
    <row r="333" spans="2:6" x14ac:dyDescent="0.25">
      <c r="B333" s="77"/>
      <c r="D333" s="78"/>
    </row>
    <row r="334" spans="2:6" x14ac:dyDescent="0.25">
      <c r="B334" s="77"/>
      <c r="D334" s="78"/>
    </row>
    <row r="335" spans="2:6" x14ac:dyDescent="0.25">
      <c r="B335" s="77"/>
      <c r="D335" s="78"/>
    </row>
    <row r="336" spans="2:6" x14ac:dyDescent="0.25">
      <c r="B336" s="77"/>
    </row>
    <row r="337" spans="2:6" x14ac:dyDescent="0.25">
      <c r="B337" s="77"/>
      <c r="D337" s="79"/>
      <c r="E337" s="80"/>
      <c r="F337" s="80"/>
    </row>
    <row r="338" spans="2:6" x14ac:dyDescent="0.25">
      <c r="B338" s="77"/>
      <c r="D338" s="79"/>
      <c r="E338" s="80"/>
      <c r="F338" s="80"/>
    </row>
    <row r="339" spans="2:6" x14ac:dyDescent="0.25">
      <c r="B339" s="77"/>
      <c r="D339" s="79"/>
      <c r="E339" s="80"/>
      <c r="F339" s="80"/>
    </row>
    <row r="340" spans="2:6" x14ac:dyDescent="0.25">
      <c r="B340" s="77"/>
      <c r="D340" s="79"/>
      <c r="E340" s="80"/>
      <c r="F340" s="80"/>
    </row>
    <row r="341" spans="2:6" x14ac:dyDescent="0.25">
      <c r="B341" s="77"/>
      <c r="D341" s="78"/>
    </row>
    <row r="342" spans="2:6" x14ac:dyDescent="0.25">
      <c r="B342" s="77"/>
      <c r="D342" s="79"/>
      <c r="E342" s="80"/>
      <c r="F342" s="80"/>
    </row>
    <row r="343" spans="2:6" x14ac:dyDescent="0.25">
      <c r="B343" s="77"/>
      <c r="D343" s="78"/>
    </row>
    <row r="344" spans="2:6" x14ac:dyDescent="0.25">
      <c r="B344" s="77"/>
      <c r="D344" s="78"/>
    </row>
    <row r="345" spans="2:6" x14ac:dyDescent="0.25">
      <c r="B345" s="77"/>
      <c r="D345" s="79"/>
      <c r="E345" s="80"/>
      <c r="F345" s="80"/>
    </row>
    <row r="346" spans="2:6" x14ac:dyDescent="0.25">
      <c r="B346" s="77"/>
      <c r="D346" s="78"/>
    </row>
    <row r="347" spans="2:6" x14ac:dyDescent="0.25">
      <c r="B347" s="77"/>
      <c r="D347" s="79"/>
      <c r="E347" s="80"/>
      <c r="F347" s="80"/>
    </row>
    <row r="348" spans="2:6" x14ac:dyDescent="0.25">
      <c r="B348" s="77"/>
      <c r="D348" s="78"/>
    </row>
    <row r="349" spans="2:6" x14ac:dyDescent="0.25">
      <c r="D349" s="79"/>
      <c r="E349" s="80"/>
      <c r="F349" s="80"/>
    </row>
    <row r="350" spans="2:6" x14ac:dyDescent="0.25">
      <c r="B350" s="81"/>
      <c r="D350" s="79"/>
      <c r="E350" s="80"/>
      <c r="F350" s="80"/>
    </row>
    <row r="351" spans="2:6" x14ac:dyDescent="0.25">
      <c r="B351" s="81"/>
      <c r="D351" s="79"/>
      <c r="E351" s="80"/>
      <c r="F351" s="80"/>
    </row>
    <row r="352" spans="2:6" x14ac:dyDescent="0.25">
      <c r="B352" s="81"/>
      <c r="D352" s="79"/>
      <c r="E352" s="80"/>
      <c r="F352" s="80"/>
    </row>
    <row r="353" spans="2:6" x14ac:dyDescent="0.25">
      <c r="B353" s="81"/>
      <c r="D353" s="79"/>
      <c r="E353" s="80"/>
      <c r="F353" s="80"/>
    </row>
    <row r="354" spans="2:6" x14ac:dyDescent="0.25">
      <c r="B354" s="77"/>
      <c r="D354" s="79"/>
      <c r="E354" s="80"/>
      <c r="F354" s="80"/>
    </row>
    <row r="355" spans="2:6" x14ac:dyDescent="0.25">
      <c r="B355" s="81"/>
      <c r="D355" s="79"/>
      <c r="E355" s="80"/>
      <c r="F355" s="80"/>
    </row>
    <row r="356" spans="2:6" x14ac:dyDescent="0.25">
      <c r="B356" s="77"/>
      <c r="D356" s="79"/>
      <c r="E356" s="80"/>
      <c r="F356" s="80"/>
    </row>
    <row r="357" spans="2:6" x14ac:dyDescent="0.25">
      <c r="B357" s="77"/>
      <c r="D357" s="78"/>
    </row>
    <row r="358" spans="2:6" x14ac:dyDescent="0.25">
      <c r="B358" s="81"/>
      <c r="D358" s="79"/>
      <c r="E358" s="80"/>
      <c r="F358" s="80"/>
    </row>
    <row r="359" spans="2:6" x14ac:dyDescent="0.25">
      <c r="B359" s="77"/>
      <c r="D359" s="78"/>
    </row>
    <row r="360" spans="2:6" x14ac:dyDescent="0.25">
      <c r="B360" s="81"/>
      <c r="D360" s="79"/>
      <c r="E360" s="80"/>
      <c r="F360" s="80"/>
    </row>
    <row r="361" spans="2:6" x14ac:dyDescent="0.25">
      <c r="B361" s="77"/>
      <c r="D361" s="78"/>
    </row>
    <row r="362" spans="2:6" x14ac:dyDescent="0.25">
      <c r="B362" s="81"/>
      <c r="D362" s="79"/>
      <c r="E362" s="80"/>
      <c r="F362" s="80"/>
    </row>
    <row r="363" spans="2:6" x14ac:dyDescent="0.25">
      <c r="B363" s="77"/>
      <c r="D363" s="79"/>
      <c r="E363" s="80"/>
      <c r="F363" s="80"/>
    </row>
    <row r="364" spans="2:6" x14ac:dyDescent="0.25">
      <c r="B364" s="81"/>
      <c r="D364" s="79"/>
      <c r="E364" s="80"/>
      <c r="F364" s="80"/>
    </row>
    <row r="365" spans="2:6" x14ac:dyDescent="0.25">
      <c r="B365" s="77"/>
      <c r="D365" s="79"/>
      <c r="E365" s="80"/>
      <c r="F365" s="80"/>
    </row>
    <row r="366" spans="2:6" x14ac:dyDescent="0.25">
      <c r="B366" s="77"/>
      <c r="D366" s="78"/>
    </row>
    <row r="367" spans="2:6" x14ac:dyDescent="0.25">
      <c r="B367" s="81"/>
      <c r="D367" s="79"/>
      <c r="E367" s="80"/>
      <c r="F367" s="80"/>
    </row>
    <row r="368" spans="2:6" x14ac:dyDescent="0.25">
      <c r="B368" s="77"/>
      <c r="D368" s="78"/>
    </row>
    <row r="369" spans="2:6" x14ac:dyDescent="0.25">
      <c r="B369" s="81"/>
      <c r="D369" s="79"/>
      <c r="E369" s="80"/>
      <c r="F369" s="80"/>
    </row>
    <row r="370" spans="2:6" x14ac:dyDescent="0.25">
      <c r="B370" s="77"/>
      <c r="D370" s="78"/>
    </row>
    <row r="371" spans="2:6" x14ac:dyDescent="0.25">
      <c r="B371" s="81"/>
      <c r="D371" s="79"/>
      <c r="E371" s="80"/>
      <c r="F371" s="80"/>
    </row>
    <row r="372" spans="2:6" x14ac:dyDescent="0.25">
      <c r="B372" s="77"/>
      <c r="D372" s="79"/>
      <c r="E372" s="80"/>
      <c r="F372" s="80"/>
    </row>
    <row r="373" spans="2:6" x14ac:dyDescent="0.25">
      <c r="B373" s="81"/>
      <c r="D373" s="79"/>
      <c r="E373" s="80"/>
      <c r="F373" s="80"/>
    </row>
    <row r="374" spans="2:6" x14ac:dyDescent="0.25">
      <c r="B374" s="77"/>
    </row>
    <row r="375" spans="2:6" x14ac:dyDescent="0.25">
      <c r="B375" s="77"/>
      <c r="D375" s="79"/>
      <c r="E375" s="80"/>
      <c r="F375" s="80"/>
    </row>
    <row r="376" spans="2:6" x14ac:dyDescent="0.25">
      <c r="B376" s="81"/>
      <c r="D376" s="79"/>
      <c r="E376" s="80"/>
      <c r="F376" s="80"/>
    </row>
    <row r="377" spans="2:6" x14ac:dyDescent="0.25">
      <c r="B377" s="77"/>
      <c r="D377" s="79"/>
      <c r="E377" s="80"/>
      <c r="F377" s="80"/>
    </row>
    <row r="378" spans="2:6" x14ac:dyDescent="0.25">
      <c r="B378" s="81"/>
      <c r="D378" s="79"/>
      <c r="E378" s="80"/>
      <c r="F378" s="80"/>
    </row>
    <row r="379" spans="2:6" x14ac:dyDescent="0.25">
      <c r="B379" s="77"/>
      <c r="D379" s="79"/>
      <c r="E379" s="80"/>
      <c r="F379" s="80"/>
    </row>
    <row r="380" spans="2:6" x14ac:dyDescent="0.25">
      <c r="B380" s="81"/>
      <c r="D380" s="79"/>
      <c r="E380" s="80"/>
      <c r="F380" s="80"/>
    </row>
    <row r="381" spans="2:6" x14ac:dyDescent="0.25">
      <c r="B381" s="77"/>
      <c r="D381" s="78"/>
    </row>
    <row r="382" spans="2:6" x14ac:dyDescent="0.25">
      <c r="B382" s="81"/>
      <c r="D382" s="79"/>
      <c r="E382" s="80"/>
      <c r="F382" s="80"/>
    </row>
    <row r="383" spans="2:6" x14ac:dyDescent="0.25">
      <c r="B383" s="77"/>
      <c r="D383" s="78"/>
    </row>
    <row r="384" spans="2:6" x14ac:dyDescent="0.25">
      <c r="B384" s="81"/>
      <c r="D384" s="79"/>
      <c r="E384" s="80"/>
      <c r="F384" s="80"/>
    </row>
    <row r="385" spans="2:6" x14ac:dyDescent="0.25">
      <c r="B385" s="77"/>
      <c r="D385" s="78"/>
    </row>
    <row r="386" spans="2:6" x14ac:dyDescent="0.25">
      <c r="B386" s="81"/>
      <c r="D386" s="79"/>
      <c r="E386" s="80"/>
      <c r="F386" s="80"/>
    </row>
    <row r="387" spans="2:6" x14ac:dyDescent="0.25">
      <c r="B387" s="81"/>
      <c r="D387" s="79"/>
      <c r="E387" s="80"/>
      <c r="F387" s="80"/>
    </row>
    <row r="388" spans="2:6" x14ac:dyDescent="0.25">
      <c r="B388" s="77"/>
      <c r="D388" s="79"/>
      <c r="E388" s="80"/>
      <c r="F388" s="80"/>
    </row>
    <row r="389" spans="2:6" x14ac:dyDescent="0.25">
      <c r="D389" s="78"/>
    </row>
    <row r="390" spans="2:6" x14ac:dyDescent="0.25">
      <c r="B390" s="81"/>
      <c r="D390" s="79"/>
      <c r="E390" s="80"/>
      <c r="F390" s="80"/>
    </row>
    <row r="391" spans="2:6" x14ac:dyDescent="0.25">
      <c r="B391" s="81"/>
      <c r="D391" s="79"/>
      <c r="E391" s="80"/>
      <c r="F391" s="80"/>
    </row>
    <row r="392" spans="2:6" x14ac:dyDescent="0.25">
      <c r="B392" s="81"/>
      <c r="D392" s="79"/>
      <c r="E392" s="80"/>
      <c r="F392" s="80"/>
    </row>
    <row r="393" spans="2:6" x14ac:dyDescent="0.25">
      <c r="B393" s="81"/>
      <c r="D393" s="79"/>
      <c r="E393" s="80"/>
      <c r="F393" s="80"/>
    </row>
    <row r="394" spans="2:6" x14ac:dyDescent="0.25">
      <c r="B394" s="81"/>
      <c r="D394" s="79"/>
      <c r="E394" s="80"/>
      <c r="F394" s="80"/>
    </row>
    <row r="395" spans="2:6" x14ac:dyDescent="0.25">
      <c r="B395" s="81"/>
      <c r="D395" s="79"/>
      <c r="E395" s="80"/>
      <c r="F395" s="80"/>
    </row>
    <row r="396" spans="2:6" x14ac:dyDescent="0.25">
      <c r="B396" s="77"/>
      <c r="D396" s="79"/>
      <c r="E396" s="80"/>
      <c r="F396" s="80"/>
    </row>
    <row r="397" spans="2:6" x14ac:dyDescent="0.25">
      <c r="B397" s="81"/>
      <c r="D397" s="79"/>
      <c r="E397" s="80"/>
      <c r="F397" s="80"/>
    </row>
    <row r="398" spans="2:6" x14ac:dyDescent="0.25">
      <c r="B398" s="77"/>
      <c r="D398" s="78"/>
    </row>
    <row r="399" spans="2:6" x14ac:dyDescent="0.25">
      <c r="B399" s="81"/>
      <c r="D399" s="79"/>
      <c r="E399" s="80"/>
      <c r="F399" s="80"/>
    </row>
    <row r="400" spans="2:6" x14ac:dyDescent="0.25">
      <c r="B400" s="77"/>
      <c r="D400" s="78"/>
    </row>
    <row r="401" spans="2:6" x14ac:dyDescent="0.25">
      <c r="B401" s="81"/>
      <c r="D401" s="79"/>
      <c r="E401" s="80"/>
      <c r="F401" s="80"/>
    </row>
    <row r="402" spans="2:6" x14ac:dyDescent="0.25">
      <c r="B402" s="77"/>
      <c r="D402" s="78"/>
    </row>
    <row r="403" spans="2:6" x14ac:dyDescent="0.25">
      <c r="B403" s="81"/>
      <c r="D403" s="79"/>
      <c r="E403" s="80"/>
      <c r="F403" s="80"/>
    </row>
    <row r="404" spans="2:6" x14ac:dyDescent="0.25">
      <c r="B404" s="77"/>
      <c r="D404" s="78"/>
    </row>
    <row r="405" spans="2:6" x14ac:dyDescent="0.25">
      <c r="B405" s="81"/>
      <c r="D405" s="79"/>
      <c r="E405" s="80"/>
      <c r="F405" s="80"/>
    </row>
    <row r="406" spans="2:6" x14ac:dyDescent="0.25">
      <c r="B406" s="77"/>
      <c r="D406" s="79"/>
      <c r="E406" s="80"/>
      <c r="F406" s="80"/>
    </row>
    <row r="407" spans="2:6" x14ac:dyDescent="0.25">
      <c r="B407" s="81"/>
      <c r="D407" s="79"/>
      <c r="E407" s="80"/>
      <c r="F407" s="80"/>
    </row>
    <row r="408" spans="2:6" x14ac:dyDescent="0.25">
      <c r="B408" s="77"/>
      <c r="D408" s="79"/>
      <c r="E408" s="80"/>
      <c r="F408" s="80"/>
    </row>
    <row r="409" spans="2:6" x14ac:dyDescent="0.25">
      <c r="B409" s="77"/>
      <c r="D409" s="78"/>
    </row>
    <row r="410" spans="2:6" x14ac:dyDescent="0.25">
      <c r="B410" s="77"/>
      <c r="D410" s="79"/>
      <c r="E410" s="80"/>
      <c r="F410" s="80"/>
    </row>
    <row r="411" spans="2:6" x14ac:dyDescent="0.25">
      <c r="B411" s="81"/>
      <c r="D411" s="79"/>
      <c r="E411" s="80"/>
      <c r="F411" s="80"/>
    </row>
    <row r="412" spans="2:6" x14ac:dyDescent="0.25">
      <c r="B412" s="81"/>
      <c r="D412" s="79"/>
      <c r="E412" s="80"/>
      <c r="F412" s="80"/>
    </row>
    <row r="413" spans="2:6" x14ac:dyDescent="0.25">
      <c r="B413" s="77"/>
      <c r="D413" s="78"/>
    </row>
    <row r="414" spans="2:6" x14ac:dyDescent="0.25">
      <c r="B414" s="81"/>
      <c r="D414" s="79"/>
      <c r="E414" s="80"/>
      <c r="F414" s="80"/>
    </row>
    <row r="415" spans="2:6" x14ac:dyDescent="0.25">
      <c r="B415" s="77"/>
      <c r="D415" s="78"/>
    </row>
    <row r="416" spans="2:6" x14ac:dyDescent="0.25">
      <c r="B416" s="81"/>
      <c r="D416" s="79"/>
      <c r="E416" s="80"/>
      <c r="F416" s="80"/>
    </row>
    <row r="417" spans="2:6" x14ac:dyDescent="0.25">
      <c r="B417" s="77"/>
      <c r="D417" s="78"/>
    </row>
    <row r="418" spans="2:6" x14ac:dyDescent="0.25">
      <c r="B418" s="77"/>
      <c r="D418" s="79"/>
      <c r="E418" s="80"/>
      <c r="F418" s="80"/>
    </row>
    <row r="419" spans="2:6" x14ac:dyDescent="0.25">
      <c r="B419" s="77"/>
      <c r="D419" s="78"/>
    </row>
    <row r="420" spans="2:6" x14ac:dyDescent="0.25">
      <c r="B420" s="81"/>
      <c r="D420" s="79"/>
      <c r="E420" s="80"/>
      <c r="F420" s="80"/>
    </row>
    <row r="421" spans="2:6" x14ac:dyDescent="0.25">
      <c r="B421" s="81"/>
      <c r="D421" s="79"/>
      <c r="E421" s="80"/>
      <c r="F421" s="80"/>
    </row>
    <row r="422" spans="2:6" x14ac:dyDescent="0.25">
      <c r="B422" s="77"/>
      <c r="D422" s="78"/>
    </row>
    <row r="423" spans="2:6" x14ac:dyDescent="0.25">
      <c r="B423" s="81"/>
      <c r="D423" s="79"/>
      <c r="E423" s="80"/>
      <c r="F423" s="80"/>
    </row>
    <row r="424" spans="2:6" x14ac:dyDescent="0.25">
      <c r="B424" s="77"/>
    </row>
    <row r="425" spans="2:6" x14ac:dyDescent="0.25">
      <c r="B425" s="81"/>
      <c r="D425" s="79"/>
      <c r="E425" s="80"/>
      <c r="F425" s="80"/>
    </row>
    <row r="426" spans="2:6" x14ac:dyDescent="0.25">
      <c r="B426" s="77"/>
      <c r="D426" s="79"/>
      <c r="E426" s="80"/>
      <c r="F426" s="80"/>
    </row>
    <row r="427" spans="2:6" x14ac:dyDescent="0.25">
      <c r="B427" s="81"/>
      <c r="D427" s="79"/>
      <c r="E427" s="80"/>
      <c r="F427" s="80"/>
    </row>
    <row r="428" spans="2:6" x14ac:dyDescent="0.25">
      <c r="B428" s="77"/>
      <c r="D428" s="79"/>
      <c r="E428" s="80"/>
      <c r="F428" s="80"/>
    </row>
    <row r="429" spans="2:6" x14ac:dyDescent="0.25">
      <c r="B429" s="81"/>
      <c r="D429" s="79"/>
      <c r="E429" s="80"/>
      <c r="F429" s="80"/>
    </row>
    <row r="430" spans="2:6" x14ac:dyDescent="0.25">
      <c r="B430" s="77"/>
    </row>
    <row r="431" spans="2:6" x14ac:dyDescent="0.25">
      <c r="B431" s="81"/>
      <c r="D431" s="79"/>
      <c r="E431" s="80"/>
      <c r="F431" s="80"/>
    </row>
    <row r="432" spans="2:6" x14ac:dyDescent="0.25">
      <c r="B432" s="77"/>
      <c r="D432" s="79"/>
      <c r="E432" s="80"/>
      <c r="F432" s="80"/>
    </row>
    <row r="433" spans="2:6" x14ac:dyDescent="0.25">
      <c r="B433" s="81"/>
      <c r="D433" s="79"/>
      <c r="E433" s="80"/>
      <c r="F433" s="80"/>
    </row>
    <row r="434" spans="2:6" x14ac:dyDescent="0.25">
      <c r="B434" s="77"/>
      <c r="D434" s="79"/>
      <c r="E434" s="80"/>
      <c r="F434" s="80"/>
    </row>
    <row r="435" spans="2:6" x14ac:dyDescent="0.25">
      <c r="B435" s="81"/>
      <c r="D435" s="79"/>
      <c r="E435" s="80"/>
      <c r="F435" s="80"/>
    </row>
    <row r="436" spans="2:6" x14ac:dyDescent="0.25">
      <c r="B436" s="77"/>
    </row>
    <row r="437" spans="2:6" x14ac:dyDescent="0.25">
      <c r="B437" s="77"/>
      <c r="D437" s="79"/>
      <c r="E437" s="80"/>
      <c r="F437" s="80"/>
    </row>
    <row r="438" spans="2:6" x14ac:dyDescent="0.25">
      <c r="B438" s="77"/>
      <c r="D438" s="79"/>
      <c r="E438" s="80"/>
      <c r="F438" s="80"/>
    </row>
    <row r="439" spans="2:6" x14ac:dyDescent="0.25">
      <c r="D439" s="79"/>
      <c r="E439" s="80"/>
      <c r="F439" s="80"/>
    </row>
    <row r="440" spans="2:6" x14ac:dyDescent="0.25">
      <c r="B440" s="81"/>
      <c r="D440" s="79"/>
      <c r="E440" s="80"/>
      <c r="F440" s="80"/>
    </row>
    <row r="441" spans="2:6" x14ac:dyDescent="0.25">
      <c r="B441" s="81"/>
      <c r="D441" s="79"/>
      <c r="E441" s="80"/>
      <c r="F441" s="80"/>
    </row>
    <row r="442" spans="2:6" x14ac:dyDescent="0.25">
      <c r="B442" s="81"/>
      <c r="D442" s="79"/>
      <c r="E442" s="80"/>
      <c r="F442" s="80"/>
    </row>
    <row r="443" spans="2:6" x14ac:dyDescent="0.25">
      <c r="B443" s="81"/>
      <c r="D443" s="79"/>
      <c r="E443" s="80"/>
      <c r="F443" s="80"/>
    </row>
    <row r="444" spans="2:6" x14ac:dyDescent="0.25">
      <c r="B444" s="77"/>
      <c r="D444" s="78"/>
    </row>
    <row r="445" spans="2:6" x14ac:dyDescent="0.25">
      <c r="D445" s="78"/>
    </row>
    <row r="446" spans="2:6" x14ac:dyDescent="0.25">
      <c r="B446" s="81"/>
      <c r="D446" s="79"/>
      <c r="E446" s="80"/>
      <c r="F446" s="80"/>
    </row>
    <row r="447" spans="2:6" x14ac:dyDescent="0.25">
      <c r="B447" s="81"/>
      <c r="D447" s="79"/>
      <c r="E447" s="80"/>
      <c r="F447" s="80"/>
    </row>
    <row r="448" spans="2:6" x14ac:dyDescent="0.25">
      <c r="B448" s="81"/>
      <c r="D448" s="79"/>
      <c r="E448" s="80"/>
      <c r="F448" s="80"/>
    </row>
    <row r="449" spans="2:6" x14ac:dyDescent="0.25">
      <c r="B449" s="81"/>
      <c r="D449" s="79"/>
      <c r="E449" s="80"/>
      <c r="F449" s="80"/>
    </row>
    <row r="450" spans="2:6" x14ac:dyDescent="0.25">
      <c r="B450" s="77"/>
      <c r="D450" s="78"/>
    </row>
    <row r="451" spans="2:6" x14ac:dyDescent="0.25">
      <c r="D451" s="78"/>
    </row>
    <row r="452" spans="2:6" x14ac:dyDescent="0.25">
      <c r="B452" s="81"/>
      <c r="D452" s="79"/>
      <c r="E452" s="80"/>
      <c r="F452" s="80"/>
    </row>
    <row r="453" spans="2:6" x14ac:dyDescent="0.25">
      <c r="B453" s="81"/>
      <c r="D453" s="79"/>
      <c r="E453" s="80"/>
      <c r="F453" s="80"/>
    </row>
    <row r="454" spans="2:6" x14ac:dyDescent="0.25">
      <c r="B454" s="81"/>
      <c r="D454" s="79"/>
      <c r="E454" s="80"/>
      <c r="F454" s="80"/>
    </row>
    <row r="455" spans="2:6" x14ac:dyDescent="0.25">
      <c r="B455" s="81"/>
      <c r="D455" s="79"/>
      <c r="E455" s="80"/>
      <c r="F455" s="80"/>
    </row>
    <row r="456" spans="2:6" x14ac:dyDescent="0.25">
      <c r="B456" s="81"/>
      <c r="D456" s="79"/>
      <c r="E456" s="80"/>
      <c r="F456" s="80"/>
    </row>
    <row r="457" spans="2:6" x14ac:dyDescent="0.25">
      <c r="B457" s="81"/>
      <c r="D457" s="79"/>
      <c r="E457" s="80"/>
      <c r="F457" s="80"/>
    </row>
    <row r="458" spans="2:6" x14ac:dyDescent="0.25">
      <c r="B458" s="77"/>
      <c r="D458" s="78"/>
    </row>
    <row r="459" spans="2:6" x14ac:dyDescent="0.25">
      <c r="B459" s="77"/>
      <c r="D459" s="78"/>
    </row>
    <row r="460" spans="2:6" x14ac:dyDescent="0.25">
      <c r="B460" s="77"/>
      <c r="D460" s="79"/>
      <c r="E460" s="80"/>
      <c r="F460" s="80"/>
    </row>
    <row r="461" spans="2:6" x14ac:dyDescent="0.25">
      <c r="B461" s="77"/>
      <c r="D461" s="79"/>
      <c r="E461" s="80"/>
      <c r="F461" s="80"/>
    </row>
    <row r="462" spans="2:6" x14ac:dyDescent="0.25">
      <c r="B462" s="77"/>
      <c r="D462" s="78"/>
    </row>
    <row r="463" spans="2:6" x14ac:dyDescent="0.25">
      <c r="B463" s="77"/>
      <c r="D463" s="78"/>
    </row>
    <row r="464" spans="2:6" x14ac:dyDescent="0.25">
      <c r="B464" s="81"/>
      <c r="D464" s="79"/>
      <c r="E464" s="80"/>
      <c r="F464" s="80"/>
    </row>
    <row r="465" spans="2:6" x14ac:dyDescent="0.25">
      <c r="B465" s="77"/>
      <c r="D465" s="78"/>
    </row>
    <row r="466" spans="2:6" x14ac:dyDescent="0.25">
      <c r="B466" s="77"/>
      <c r="D466" s="78"/>
    </row>
    <row r="467" spans="2:6" x14ac:dyDescent="0.25">
      <c r="B467" s="77"/>
      <c r="D467" s="78"/>
    </row>
    <row r="468" spans="2:6" x14ac:dyDescent="0.25">
      <c r="B468" s="81"/>
      <c r="D468" s="79"/>
      <c r="E468" s="80"/>
      <c r="F468" s="80"/>
    </row>
    <row r="469" spans="2:6" x14ac:dyDescent="0.25">
      <c r="B469" s="77"/>
      <c r="D469" s="78"/>
    </row>
    <row r="470" spans="2:6" x14ac:dyDescent="0.25">
      <c r="B470" s="77"/>
      <c r="D470" s="78"/>
    </row>
    <row r="471" spans="2:6" x14ac:dyDescent="0.25">
      <c r="B471" s="77"/>
      <c r="D471" s="79"/>
      <c r="E471" s="80"/>
      <c r="F471" s="80"/>
    </row>
    <row r="472" spans="2:6" x14ac:dyDescent="0.25">
      <c r="B472" s="77"/>
      <c r="D472" s="78"/>
    </row>
    <row r="473" spans="2:6" x14ac:dyDescent="0.25">
      <c r="B473" s="77"/>
      <c r="D473" s="78"/>
    </row>
    <row r="474" spans="2:6" x14ac:dyDescent="0.25">
      <c r="B474" s="77"/>
      <c r="D474" s="79"/>
      <c r="E474" s="80"/>
      <c r="F474" s="80"/>
    </row>
    <row r="475" spans="2:6" x14ac:dyDescent="0.25">
      <c r="B475" s="81"/>
      <c r="D475" s="79"/>
      <c r="E475" s="80"/>
      <c r="F475" s="80"/>
    </row>
    <row r="476" spans="2:6" x14ac:dyDescent="0.25">
      <c r="B476" s="81"/>
      <c r="D476" s="79"/>
      <c r="E476" s="80"/>
      <c r="F476" s="80"/>
    </row>
    <row r="477" spans="2:6" x14ac:dyDescent="0.25">
      <c r="B477" s="77"/>
    </row>
    <row r="478" spans="2:6" x14ac:dyDescent="0.25">
      <c r="B478" s="77"/>
      <c r="D478" s="79"/>
      <c r="E478" s="80"/>
      <c r="F478" s="80"/>
    </row>
    <row r="479" spans="2:6" x14ac:dyDescent="0.25">
      <c r="B479" s="77"/>
      <c r="D479" s="79"/>
      <c r="E479" s="80"/>
      <c r="F479" s="80"/>
    </row>
    <row r="480" spans="2:6" x14ac:dyDescent="0.25">
      <c r="B480" s="77"/>
      <c r="D480" s="79"/>
      <c r="E480" s="80"/>
      <c r="F480" s="80"/>
    </row>
    <row r="481" spans="2:6" x14ac:dyDescent="0.25">
      <c r="B481" s="77"/>
      <c r="D481" s="79"/>
      <c r="E481" s="80"/>
      <c r="F481" s="80"/>
    </row>
    <row r="482" spans="2:6" x14ac:dyDescent="0.25">
      <c r="B482" s="77"/>
      <c r="D482" s="79"/>
      <c r="E482" s="80"/>
      <c r="F482" s="80"/>
    </row>
    <row r="483" spans="2:6" x14ac:dyDescent="0.25">
      <c r="B483" s="81"/>
      <c r="D483" s="79"/>
      <c r="E483" s="80"/>
      <c r="F483" s="80"/>
    </row>
    <row r="484" spans="2:6" x14ac:dyDescent="0.25">
      <c r="B484" s="77"/>
      <c r="D484" s="78"/>
    </row>
    <row r="485" spans="2:6" x14ac:dyDescent="0.25">
      <c r="B485" s="77"/>
      <c r="D485" s="79"/>
      <c r="E485" s="80"/>
      <c r="F485" s="80"/>
    </row>
    <row r="486" spans="2:6" x14ac:dyDescent="0.25">
      <c r="B486" s="81"/>
      <c r="D486" s="79"/>
      <c r="E486" s="80"/>
      <c r="F486" s="80"/>
    </row>
    <row r="487" spans="2:6" x14ac:dyDescent="0.25">
      <c r="B487" s="77"/>
      <c r="D487" s="78"/>
    </row>
    <row r="488" spans="2:6" x14ac:dyDescent="0.25">
      <c r="B488" s="77"/>
      <c r="D488" s="78"/>
    </row>
    <row r="489" spans="2:6" x14ac:dyDescent="0.25">
      <c r="B489" s="81"/>
      <c r="D489" s="79"/>
      <c r="E489" s="80"/>
      <c r="F489" s="80"/>
    </row>
    <row r="490" spans="2:6" x14ac:dyDescent="0.25">
      <c r="B490" s="81"/>
      <c r="D490" s="79"/>
      <c r="E490" s="80"/>
      <c r="F490" s="80"/>
    </row>
    <row r="491" spans="2:6" x14ac:dyDescent="0.25">
      <c r="B491" s="77"/>
      <c r="D491" s="78"/>
    </row>
    <row r="492" spans="2:6" x14ac:dyDescent="0.25">
      <c r="D492" s="78"/>
    </row>
    <row r="493" spans="2:6" x14ac:dyDescent="0.25">
      <c r="B493" s="81"/>
      <c r="D493" s="79"/>
      <c r="E493" s="80"/>
      <c r="F493" s="80"/>
    </row>
    <row r="494" spans="2:6" x14ac:dyDescent="0.25">
      <c r="B494" s="81"/>
      <c r="D494" s="79"/>
      <c r="E494" s="80"/>
      <c r="F494" s="80"/>
    </row>
    <row r="495" spans="2:6" x14ac:dyDescent="0.25">
      <c r="B495" s="81"/>
      <c r="D495" s="79"/>
      <c r="E495" s="80"/>
      <c r="F495" s="80"/>
    </row>
    <row r="496" spans="2:6" x14ac:dyDescent="0.25">
      <c r="B496" s="81"/>
      <c r="D496" s="79"/>
      <c r="E496" s="80"/>
      <c r="F496" s="80"/>
    </row>
    <row r="497" spans="2:6" x14ac:dyDescent="0.25">
      <c r="B497" s="81"/>
      <c r="D497" s="79"/>
      <c r="E497" s="80"/>
      <c r="F497" s="80"/>
    </row>
    <row r="498" spans="2:6" x14ac:dyDescent="0.25">
      <c r="B498" s="81"/>
      <c r="D498" s="79"/>
      <c r="E498" s="80"/>
      <c r="F498" s="80"/>
    </row>
    <row r="499" spans="2:6" x14ac:dyDescent="0.25">
      <c r="B499" s="77"/>
      <c r="D499" s="78"/>
    </row>
    <row r="500" spans="2:6" x14ac:dyDescent="0.25">
      <c r="B500" s="81"/>
      <c r="D500" s="79"/>
      <c r="E500" s="80"/>
      <c r="F500" s="80"/>
    </row>
    <row r="501" spans="2:6" x14ac:dyDescent="0.25">
      <c r="B501" s="77"/>
      <c r="D501" s="78"/>
    </row>
    <row r="502" spans="2:6" x14ac:dyDescent="0.25">
      <c r="B502" s="77"/>
      <c r="D502" s="79"/>
      <c r="E502" s="80"/>
      <c r="F502" s="80"/>
    </row>
    <row r="503" spans="2:6" x14ac:dyDescent="0.25">
      <c r="B503" s="77"/>
      <c r="D503" s="79"/>
      <c r="E503" s="80"/>
      <c r="F503" s="80"/>
    </row>
    <row r="504" spans="2:6" x14ac:dyDescent="0.25">
      <c r="B504" s="81"/>
      <c r="D504" s="79"/>
      <c r="E504" s="80"/>
      <c r="F504" s="80"/>
    </row>
    <row r="505" spans="2:6" x14ac:dyDescent="0.25">
      <c r="B505" s="77"/>
      <c r="D505" s="78"/>
    </row>
    <row r="506" spans="2:6" x14ac:dyDescent="0.25">
      <c r="B506" s="77"/>
      <c r="D506" s="78"/>
    </row>
    <row r="507" spans="2:6" x14ac:dyDescent="0.25">
      <c r="B507" s="77"/>
      <c r="D507" s="78"/>
    </row>
    <row r="508" spans="2:6" x14ac:dyDescent="0.25">
      <c r="B508" s="77"/>
      <c r="D508" s="78"/>
    </row>
    <row r="509" spans="2:6" x14ac:dyDescent="0.25">
      <c r="B509" s="77"/>
      <c r="D509" s="79"/>
      <c r="E509" s="80"/>
      <c r="F509" s="80"/>
    </row>
    <row r="510" spans="2:6" x14ac:dyDescent="0.25">
      <c r="B510" s="81"/>
      <c r="D510" s="79"/>
      <c r="E510" s="80"/>
      <c r="F510" s="80"/>
    </row>
    <row r="511" spans="2:6" x14ac:dyDescent="0.25">
      <c r="B511" s="77"/>
      <c r="D511" s="78"/>
    </row>
    <row r="512" spans="2:6" x14ac:dyDescent="0.25">
      <c r="B512" s="77"/>
      <c r="D512" s="79"/>
      <c r="E512" s="80"/>
      <c r="F512" s="80"/>
    </row>
    <row r="513" spans="2:6" x14ac:dyDescent="0.25">
      <c r="B513" s="81"/>
      <c r="D513" s="79"/>
      <c r="E513" s="80"/>
      <c r="F513" s="80"/>
    </row>
    <row r="514" spans="2:6" x14ac:dyDescent="0.25">
      <c r="B514" s="77"/>
      <c r="D514" s="78"/>
    </row>
    <row r="515" spans="2:6" x14ac:dyDescent="0.25">
      <c r="B515" s="77"/>
      <c r="D515" s="79"/>
      <c r="E515" s="80"/>
      <c r="F515" s="80"/>
    </row>
    <row r="516" spans="2:6" x14ac:dyDescent="0.25">
      <c r="B516" s="77"/>
      <c r="D516" s="78"/>
    </row>
    <row r="517" spans="2:6" x14ac:dyDescent="0.25">
      <c r="B517" s="81"/>
      <c r="D517" s="79"/>
      <c r="E517" s="80"/>
      <c r="F517" s="80"/>
    </row>
    <row r="518" spans="2:6" x14ac:dyDescent="0.25">
      <c r="B518" s="81"/>
      <c r="D518" s="79"/>
      <c r="E518" s="80"/>
      <c r="F518" s="80"/>
    </row>
    <row r="519" spans="2:6" x14ac:dyDescent="0.25">
      <c r="B519" s="77"/>
      <c r="D519" s="79"/>
      <c r="E519" s="80"/>
      <c r="F519" s="80"/>
    </row>
    <row r="520" spans="2:6" x14ac:dyDescent="0.25">
      <c r="B520" s="77"/>
      <c r="D520" s="78"/>
    </row>
    <row r="521" spans="2:6" x14ac:dyDescent="0.25">
      <c r="B521" s="77"/>
      <c r="D521" s="78"/>
    </row>
    <row r="522" spans="2:6" x14ac:dyDescent="0.25">
      <c r="B522" s="77"/>
      <c r="D522" s="79"/>
      <c r="E522" s="80"/>
      <c r="F522" s="80"/>
    </row>
    <row r="523" spans="2:6" x14ac:dyDescent="0.25">
      <c r="B523" s="77"/>
      <c r="D523" s="78"/>
    </row>
    <row r="524" spans="2:6" x14ac:dyDescent="0.25">
      <c r="B524" s="81"/>
      <c r="D524" s="79"/>
      <c r="E524" s="80"/>
      <c r="F524" s="80"/>
    </row>
    <row r="525" spans="2:6" x14ac:dyDescent="0.25">
      <c r="B525" s="77"/>
      <c r="D525" s="78"/>
    </row>
    <row r="526" spans="2:6" x14ac:dyDescent="0.25">
      <c r="B526" s="77"/>
      <c r="D526" s="78"/>
    </row>
    <row r="527" spans="2:6" x14ac:dyDescent="0.25">
      <c r="B527" s="81"/>
      <c r="D527" s="79"/>
      <c r="E527" s="80"/>
      <c r="F527" s="80"/>
    </row>
    <row r="528" spans="2:6" x14ac:dyDescent="0.25">
      <c r="B528" s="77"/>
      <c r="D528" s="79"/>
      <c r="E528" s="80"/>
      <c r="F528" s="80"/>
    </row>
    <row r="529" spans="2:6" x14ac:dyDescent="0.25">
      <c r="B529" s="77"/>
      <c r="D529" s="79"/>
      <c r="E529" s="80"/>
      <c r="F529" s="80"/>
    </row>
    <row r="530" spans="2:6" x14ac:dyDescent="0.25">
      <c r="B530" s="81"/>
      <c r="D530" s="79"/>
      <c r="E530" s="80"/>
      <c r="F530" s="80"/>
    </row>
    <row r="531" spans="2:6" x14ac:dyDescent="0.25">
      <c r="B531" s="77"/>
      <c r="D531" s="78"/>
    </row>
    <row r="532" spans="2:6" x14ac:dyDescent="0.25">
      <c r="B532" s="77"/>
      <c r="D532" s="78"/>
    </row>
    <row r="533" spans="2:6" x14ac:dyDescent="0.25">
      <c r="B533" s="77"/>
      <c r="D533" s="78"/>
    </row>
    <row r="534" spans="2:6" x14ac:dyDescent="0.25">
      <c r="B534" s="81"/>
      <c r="D534" s="79"/>
      <c r="E534" s="80"/>
      <c r="F534" s="80"/>
    </row>
    <row r="535" spans="2:6" x14ac:dyDescent="0.25">
      <c r="B535" s="77"/>
      <c r="D535" s="78"/>
    </row>
    <row r="536" spans="2:6" x14ac:dyDescent="0.25">
      <c r="B536" s="77"/>
      <c r="D536" s="79"/>
      <c r="E536" s="80"/>
      <c r="F536" s="80"/>
    </row>
    <row r="537" spans="2:6" x14ac:dyDescent="0.25">
      <c r="B537" s="81"/>
      <c r="D537" s="79"/>
      <c r="E537" s="80"/>
      <c r="F537" s="80"/>
    </row>
    <row r="538" spans="2:6" x14ac:dyDescent="0.25">
      <c r="B538" s="77"/>
      <c r="D538" s="79"/>
      <c r="E538" s="80"/>
      <c r="F538" s="80"/>
    </row>
    <row r="539" spans="2:6" x14ac:dyDescent="0.25">
      <c r="B539" s="81"/>
      <c r="D539" s="79"/>
      <c r="E539" s="80"/>
      <c r="F539" s="80"/>
    </row>
    <row r="540" spans="2:6" x14ac:dyDescent="0.25">
      <c r="B540" s="77"/>
      <c r="D540" s="78"/>
    </row>
    <row r="541" spans="2:6" x14ac:dyDescent="0.25">
      <c r="B541" s="77"/>
      <c r="D541" s="78"/>
    </row>
    <row r="542" spans="2:6" x14ac:dyDescent="0.25">
      <c r="B542" s="77"/>
      <c r="D542" s="78"/>
    </row>
    <row r="543" spans="2:6" x14ac:dyDescent="0.25">
      <c r="B543" s="81"/>
      <c r="D543" s="79"/>
      <c r="E543" s="80"/>
      <c r="F543" s="80"/>
    </row>
    <row r="544" spans="2:6" x14ac:dyDescent="0.25">
      <c r="B544" s="81"/>
      <c r="D544" s="79"/>
      <c r="E544" s="80"/>
      <c r="F544" s="80"/>
    </row>
    <row r="545" spans="2:6" x14ac:dyDescent="0.25">
      <c r="B545" s="77"/>
      <c r="D545" s="79"/>
      <c r="E545" s="80"/>
      <c r="F545" s="80"/>
    </row>
    <row r="546" spans="2:6" x14ac:dyDescent="0.25">
      <c r="B546" s="77"/>
      <c r="D546" s="78"/>
    </row>
    <row r="547" spans="2:6" x14ac:dyDescent="0.25">
      <c r="B547" s="77"/>
      <c r="D547" s="78"/>
    </row>
    <row r="548" spans="2:6" x14ac:dyDescent="0.25">
      <c r="B548" s="77"/>
      <c r="D548" s="78"/>
    </row>
    <row r="549" spans="2:6" x14ac:dyDescent="0.25">
      <c r="B549" s="81"/>
      <c r="D549" s="79"/>
      <c r="E549" s="80"/>
      <c r="F549" s="80"/>
    </row>
    <row r="550" spans="2:6" x14ac:dyDescent="0.25">
      <c r="B550" s="77"/>
      <c r="D550" s="78"/>
    </row>
    <row r="551" spans="2:6" x14ac:dyDescent="0.25">
      <c r="B551" s="81"/>
      <c r="D551" s="79"/>
      <c r="E551" s="80"/>
      <c r="F551" s="80"/>
    </row>
    <row r="552" spans="2:6" x14ac:dyDescent="0.25">
      <c r="B552" s="77"/>
      <c r="D552" s="78"/>
    </row>
    <row r="553" spans="2:6" x14ac:dyDescent="0.25">
      <c r="B553" s="81"/>
      <c r="D553" s="79"/>
      <c r="E553" s="80"/>
      <c r="F553" s="80"/>
    </row>
    <row r="554" spans="2:6" x14ac:dyDescent="0.25">
      <c r="B554" s="77"/>
      <c r="D554" s="79"/>
      <c r="E554" s="80"/>
      <c r="F554" s="80"/>
    </row>
    <row r="555" spans="2:6" x14ac:dyDescent="0.25">
      <c r="B555" s="77"/>
      <c r="D555" s="78"/>
    </row>
    <row r="556" spans="2:6" x14ac:dyDescent="0.25">
      <c r="B556" s="77"/>
      <c r="D556" s="79"/>
      <c r="E556" s="80"/>
      <c r="F556" s="80"/>
    </row>
    <row r="557" spans="2:6" x14ac:dyDescent="0.25">
      <c r="B557" s="77"/>
      <c r="D557" s="78"/>
    </row>
    <row r="558" spans="2:6" x14ac:dyDescent="0.25">
      <c r="B558" s="77"/>
      <c r="D558" s="78"/>
    </row>
    <row r="559" spans="2:6" x14ac:dyDescent="0.25">
      <c r="B559" s="77"/>
      <c r="D559" s="78"/>
    </row>
    <row r="560" spans="2:6" x14ac:dyDescent="0.25">
      <c r="B560" s="81"/>
      <c r="D560" s="79"/>
      <c r="E560" s="80"/>
      <c r="F560" s="80"/>
    </row>
    <row r="561" spans="2:6" x14ac:dyDescent="0.25">
      <c r="B561" s="77"/>
      <c r="D561" s="79"/>
      <c r="E561" s="80"/>
      <c r="F561" s="80"/>
    </row>
    <row r="562" spans="2:6" x14ac:dyDescent="0.25">
      <c r="B562" s="77"/>
      <c r="D562" s="78"/>
    </row>
    <row r="563" spans="2:6" x14ac:dyDescent="0.25">
      <c r="B563" s="77"/>
      <c r="D563" s="79"/>
      <c r="E563" s="80"/>
      <c r="F563" s="80"/>
    </row>
    <row r="564" spans="2:6" x14ac:dyDescent="0.25">
      <c r="B564" s="77"/>
      <c r="D564" s="79"/>
      <c r="E564" s="80"/>
      <c r="F564" s="80"/>
    </row>
    <row r="565" spans="2:6" x14ac:dyDescent="0.25">
      <c r="B565" s="77"/>
      <c r="D565" s="78"/>
    </row>
    <row r="566" spans="2:6" x14ac:dyDescent="0.25">
      <c r="B566" s="81"/>
      <c r="D566" s="79"/>
      <c r="E566" s="80"/>
      <c r="F566" s="80"/>
    </row>
    <row r="567" spans="2:6" x14ac:dyDescent="0.25">
      <c r="B567" s="77"/>
      <c r="D567" s="78"/>
    </row>
    <row r="568" spans="2:6" x14ac:dyDescent="0.25">
      <c r="B568" s="77"/>
      <c r="D568" s="78"/>
    </row>
    <row r="569" spans="2:6" x14ac:dyDescent="0.25">
      <c r="B569" s="81"/>
      <c r="D569" s="79"/>
      <c r="E569" s="80"/>
      <c r="F569" s="80"/>
    </row>
    <row r="570" spans="2:6" x14ac:dyDescent="0.25">
      <c r="B570" s="77"/>
      <c r="D570" s="78"/>
    </row>
    <row r="571" spans="2:6" x14ac:dyDescent="0.25">
      <c r="B571" s="81"/>
      <c r="D571" s="80"/>
      <c r="E571" s="80"/>
      <c r="F571" s="80"/>
    </row>
    <row r="572" spans="2:6" x14ac:dyDescent="0.25">
      <c r="B572" s="77"/>
      <c r="D572" s="79"/>
      <c r="E572" s="80"/>
      <c r="F572" s="80"/>
    </row>
    <row r="573" spans="2:6" x14ac:dyDescent="0.25">
      <c r="B573" s="77"/>
      <c r="D573" s="79"/>
      <c r="E573" s="80"/>
      <c r="F573" s="80"/>
    </row>
    <row r="574" spans="2:6" x14ac:dyDescent="0.25">
      <c r="B574" s="77"/>
      <c r="D574" s="79"/>
      <c r="E574" s="80"/>
      <c r="F574" s="80"/>
    </row>
    <row r="575" spans="2:6" x14ac:dyDescent="0.25">
      <c r="B575" s="81"/>
      <c r="D575" s="79"/>
      <c r="E575" s="80"/>
      <c r="F575" s="80"/>
    </row>
    <row r="576" spans="2:6" x14ac:dyDescent="0.25">
      <c r="B576" s="81"/>
      <c r="D576" s="79"/>
      <c r="E576" s="80"/>
      <c r="F576" s="80"/>
    </row>
    <row r="577" spans="2:6" x14ac:dyDescent="0.25">
      <c r="B577" s="77"/>
      <c r="D577" s="78"/>
    </row>
    <row r="578" spans="2:6" x14ac:dyDescent="0.25">
      <c r="B578" s="81"/>
      <c r="D578" s="79"/>
      <c r="E578" s="80"/>
      <c r="F578" s="80"/>
    </row>
    <row r="579" spans="2:6" x14ac:dyDescent="0.25">
      <c r="B579" s="81"/>
      <c r="D579" s="79"/>
      <c r="E579" s="80"/>
      <c r="F579" s="80"/>
    </row>
    <row r="580" spans="2:6" x14ac:dyDescent="0.25">
      <c r="B580" s="77"/>
      <c r="D580" s="79"/>
      <c r="E580" s="80"/>
      <c r="F580" s="80"/>
    </row>
    <row r="581" spans="2:6" x14ac:dyDescent="0.25">
      <c r="B581" s="77"/>
      <c r="D581" s="78"/>
    </row>
    <row r="582" spans="2:6" x14ac:dyDescent="0.25">
      <c r="B582" s="77"/>
    </row>
    <row r="583" spans="2:6" x14ac:dyDescent="0.25">
      <c r="B583" s="77"/>
      <c r="D583" s="79"/>
      <c r="E583" s="80"/>
      <c r="F583" s="80"/>
    </row>
    <row r="584" spans="2:6" x14ac:dyDescent="0.25">
      <c r="B584" s="81"/>
      <c r="D584" s="79"/>
      <c r="E584" s="80"/>
      <c r="F584" s="80"/>
    </row>
    <row r="585" spans="2:6" x14ac:dyDescent="0.25">
      <c r="B585" s="77"/>
      <c r="D585" s="79"/>
      <c r="E585" s="80"/>
      <c r="F585" s="80"/>
    </row>
    <row r="586" spans="2:6" x14ac:dyDescent="0.25">
      <c r="D586" s="79"/>
      <c r="E586" s="80"/>
      <c r="F586" s="80"/>
    </row>
    <row r="587" spans="2:6" x14ac:dyDescent="0.25">
      <c r="B587" s="81"/>
      <c r="D587" s="79"/>
      <c r="E587" s="80"/>
      <c r="F587" s="80"/>
    </row>
    <row r="588" spans="2:6" x14ac:dyDescent="0.25">
      <c r="B588" s="81"/>
      <c r="D588" s="79"/>
      <c r="E588" s="80"/>
      <c r="F588" s="80"/>
    </row>
    <row r="589" spans="2:6" x14ac:dyDescent="0.25">
      <c r="B589" s="81"/>
      <c r="D589" s="79"/>
      <c r="E589" s="80"/>
      <c r="F589" s="80"/>
    </row>
    <row r="590" spans="2:6" x14ac:dyDescent="0.25">
      <c r="B590" s="81"/>
      <c r="D590" s="79"/>
      <c r="E590" s="80"/>
      <c r="F590" s="80"/>
    </row>
    <row r="591" spans="2:6" x14ac:dyDescent="0.25">
      <c r="B591" s="81"/>
      <c r="D591" s="79"/>
      <c r="E591" s="80"/>
      <c r="F591" s="80"/>
    </row>
    <row r="592" spans="2:6" x14ac:dyDescent="0.25">
      <c r="B592" s="77"/>
      <c r="D592" s="78"/>
    </row>
    <row r="593" spans="2:6" x14ac:dyDescent="0.25">
      <c r="B593" s="81"/>
      <c r="D593" s="80"/>
      <c r="E593" s="80"/>
      <c r="F593" s="80"/>
    </row>
    <row r="594" spans="2:6" x14ac:dyDescent="0.25">
      <c r="B594" s="77"/>
      <c r="D594" s="79"/>
      <c r="E594" s="80"/>
      <c r="F594" s="80"/>
    </row>
    <row r="595" spans="2:6" x14ac:dyDescent="0.25">
      <c r="B595" s="81"/>
      <c r="D595" s="79"/>
      <c r="E595" s="80"/>
      <c r="F595" s="80"/>
    </row>
    <row r="596" spans="2:6" x14ac:dyDescent="0.25">
      <c r="B596" s="77"/>
      <c r="D596" s="79"/>
      <c r="E596" s="80"/>
      <c r="F596" s="80"/>
    </row>
    <row r="597" spans="2:6" x14ac:dyDescent="0.25">
      <c r="D597" s="79"/>
      <c r="E597" s="80"/>
      <c r="F597" s="80"/>
    </row>
    <row r="598" spans="2:6" x14ac:dyDescent="0.25">
      <c r="B598" s="81"/>
      <c r="D598" s="79"/>
      <c r="E598" s="80"/>
      <c r="F598" s="80"/>
    </row>
    <row r="599" spans="2:6" x14ac:dyDescent="0.25">
      <c r="B599" s="81"/>
      <c r="D599" s="80"/>
      <c r="E599" s="80"/>
      <c r="F599" s="80"/>
    </row>
    <row r="600" spans="2:6" x14ac:dyDescent="0.25">
      <c r="B600" s="81"/>
      <c r="D600" s="80"/>
      <c r="E600" s="80"/>
      <c r="F600" s="80"/>
    </row>
    <row r="601" spans="2:6" x14ac:dyDescent="0.25">
      <c r="B601" s="81"/>
      <c r="D601" s="80"/>
      <c r="E601" s="80"/>
      <c r="F601" s="80"/>
    </row>
    <row r="602" spans="2:6" x14ac:dyDescent="0.25">
      <c r="B602" s="81"/>
      <c r="D602" s="80"/>
      <c r="E602" s="80"/>
      <c r="F602" s="80"/>
    </row>
    <row r="603" spans="2:6" x14ac:dyDescent="0.25">
      <c r="B603" s="77"/>
    </row>
    <row r="604" spans="2:6" x14ac:dyDescent="0.25">
      <c r="B604" s="81"/>
      <c r="D604" s="80"/>
      <c r="E604" s="80"/>
      <c r="F604" s="80"/>
    </row>
    <row r="605" spans="2:6" x14ac:dyDescent="0.25">
      <c r="B605" s="77"/>
    </row>
    <row r="606" spans="2:6" x14ac:dyDescent="0.25">
      <c r="B606" s="81"/>
      <c r="D606" s="80"/>
      <c r="E606" s="80"/>
      <c r="F606" s="80"/>
    </row>
    <row r="607" spans="2:6" x14ac:dyDescent="0.25">
      <c r="B607" s="77"/>
    </row>
    <row r="609" spans="2:6" x14ac:dyDescent="0.25">
      <c r="B609" s="81"/>
      <c r="D609" s="80"/>
      <c r="E609" s="80"/>
      <c r="F609" s="80"/>
    </row>
    <row r="610" spans="2:6" x14ac:dyDescent="0.25">
      <c r="B610" s="81"/>
      <c r="D610" s="80"/>
      <c r="E610" s="80"/>
      <c r="F610" s="80"/>
    </row>
    <row r="611" spans="2:6" x14ac:dyDescent="0.25">
      <c r="B611" s="81"/>
      <c r="D611" s="80"/>
      <c r="E611" s="80"/>
      <c r="F611" s="80"/>
    </row>
    <row r="612" spans="2:6" x14ac:dyDescent="0.25">
      <c r="B612" s="81"/>
      <c r="D612" s="80"/>
      <c r="E612" s="80"/>
      <c r="F612" s="80"/>
    </row>
    <row r="613" spans="2:6" x14ac:dyDescent="0.25">
      <c r="B613" s="77"/>
    </row>
    <row r="614" spans="2:6" x14ac:dyDescent="0.25">
      <c r="B614" s="82"/>
      <c r="D614" s="80"/>
      <c r="E614" s="80"/>
      <c r="F614" s="80"/>
    </row>
  </sheetData>
  <mergeCells count="12">
    <mergeCell ref="B11:C11"/>
    <mergeCell ref="B2:K2"/>
    <mergeCell ref="B3:K3"/>
    <mergeCell ref="B4:K4"/>
    <mergeCell ref="B5:K5"/>
    <mergeCell ref="B6:K6"/>
    <mergeCell ref="B7:K7"/>
    <mergeCell ref="B9:C10"/>
    <mergeCell ref="D9:J9"/>
    <mergeCell ref="K9:K10"/>
    <mergeCell ref="G10:H10"/>
    <mergeCell ref="I10:J10"/>
  </mergeCells>
  <pageMargins left="0.9055118110236221" right="0.39370078740157483" top="0.59055118110236227" bottom="0.39370078740157483" header="0" footer="0"/>
  <pageSetup orientation="landscape" r:id="rId1"/>
  <headerFooter alignWithMargins="0">
    <oddHeader>&amp;RFormato LDF-6</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LDF-04 </vt:lpstr>
      <vt:lpstr>LDF-05</vt:lpstr>
      <vt:lpstr>LDF-06</vt:lpstr>
      <vt:lpstr>'LDF-04 '!Títulos_a_imprimir</vt:lpstr>
      <vt:lpstr>'LDF-05'!Títulos_a_imprimir</vt:lpstr>
      <vt:lpstr>'LDF-06'!Títulos_a_imprimir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CICAEG6</cp:lastModifiedBy>
  <cp:lastPrinted>2020-08-06T15:33:07Z</cp:lastPrinted>
  <dcterms:created xsi:type="dcterms:W3CDTF">2020-02-01T05:04:50Z</dcterms:created>
  <dcterms:modified xsi:type="dcterms:W3CDTF">2020-08-06T15:33:30Z</dcterms:modified>
</cp:coreProperties>
</file>